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077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<sst xmlns="http://schemas.openxmlformats.org/spreadsheetml/2006/main" count="462" uniqueCount="330">
  <si>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</si>
  <si>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</si>
  <si>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</si>
  <si>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</si>
  <si>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</si>
  <si>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</si>
  <si>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</si>
  <si>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</si>
  <si>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</si>
  <si>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</si>
  <si>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</si>
  <si>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</si>
  <si>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</si>
  <si>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</si>
  <si>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</si>
  <si>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</si>
  <si>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</si>
  <si>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</si>
  <si>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</si>
  <si>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</si>
  <si>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</si>
  <si>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</si>
  <si>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</si>
  <si>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</si>
  <si>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</si>
  <si>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</si>
  <si>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</si>
  <si>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</si>
  <si>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</si>
  <si>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</si>
  <si>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</si>
  <si>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</si>
  <si>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</si>
  <si>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</si>
  <si>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</si>
  <si>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</si>
  <si>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</si>
  <si>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</si>
  <si>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</si>
  <si>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</si>
  <si>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</si>
  <si>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</si>
  <si>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</si>
  <si>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</si>
  <si>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</si>
  <si>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</si>
  <si>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</si>
  <si>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</si>
  <si>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</si>
  <si>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</si>
  <si>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</si>
  <si>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</si>
  <si>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</si>
  <si>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</si>
  <si>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</si>
  <si>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</si>
  <si>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</si>
  <si>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</si>
  <si>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</si>
  <si>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</si>
  <si>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</si>
  <si>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</si>
  <si>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</si>
  <si>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</si>
  <si>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</si>
  <si>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</si>
  <si>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</si>
  <si>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</si>
  <si>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</si>
  <si>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</si>
  <si>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</si>
  <si>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</si>
  <si>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</si>
  <si>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</si>
  <si>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</si>
  <si>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</si>
  <si>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</si>
  <si>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</si>
  <si>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</si>
  <si>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</si>
  <si>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</si>
  <si>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</si>
  <si>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</si>
  <si>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</si>
  <si>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</si>
  <si>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</si>
  <si>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</si>
  <si>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</si>
  <si>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</si>
  <si>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</si>
  <si>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</si>
  <si>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</si>
  <si>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</si>
  <si>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</si>
  <si>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</si>
  <si>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</si>
  <si>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</si>
  <si>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</si>
  <si>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</si>
  <si>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</si>
  <si>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</si>
  <si>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</si>
  <si>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</si>
  <si>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</si>
  <si>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</si>
  <si>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</si>
  <si>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</si>
  <si>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</si>
  <si>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</si>
  <si>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</si>
  <si>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</si>
  <si>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</si>
  <si>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</si>
  <si>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</si>
  <si>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</si>
  <si>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</si>
  <si>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</si>
  <si>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</si>
  <si>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</si>
  <si>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</si>
  <si>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</si>
  <si>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</si>
  <si>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</si>
  <si>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</si>
  <si>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</si>
  <si>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</si>
  <si>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</si>
  <si>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</si>
  <si>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</si>
  <si>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</si>
  <si>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</si>
  <si>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</si>
  <si>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</si>
  <si>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</si>
  <si>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</si>
  <si>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</si>
  <si>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</si>
  <si>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</si>
  <si>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</si>
  <si>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</si>
  <si>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</si>
  <si>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</si>
  <si>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</si>
  <si>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</si>
  <si>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</si>
  <si>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</si>
  <si>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</si>
  <si>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</si>
  <si>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</si>
  <si>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</si>
  <si>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</si>
  <si>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</si>
  <si>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</si>
  <si>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</si>
  <si>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</si>
  <si>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</si>
  <si>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</si>
  <si>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 xml:space="preserve">Налог на прибыль 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</si>
  <si>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</si>
  <si>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</si>
  <si>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</si>
  <si>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</si>
  <si>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</si>
  <si>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</si>
  <si>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</si>
  <si>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</si>
  <si>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</si>
  <si>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</si>
  <si>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</si>
  <si>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</si>
  <si>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</si>
  <si>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</si>
  <si>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</si>
  <si>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</si>
  <si>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</si>
  <si>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</si>
  <si>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 xml:space="preserve">    в том числе:
увеличение затрат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</si>
  <si>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</si>
  <si>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</si>
  <si>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</si>
  <si>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</si>
  <si>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family val="0"/>
      </rPr>
      <t>(стр.030 + стр.040 + стр.050 + стр.060 + стр.070 + стр.090 + стр.100 + стр.110)</t>
    </r>
  </si>
  <si>
    <r>
      <t xml:space="preserve">Чистый операционный результат </t>
    </r>
    <r>
      <rPr>
        <sz val="8"/>
        <rFont val="Arial Cyr"/>
        <family val="0"/>
      </rPr>
      <t>(стр.301 - стр.302); (стр.310 + стр.410)</t>
    </r>
  </si>
  <si>
    <r>
      <t xml:space="preserve">Операционный результат до налогообложения  </t>
    </r>
    <r>
      <rPr>
        <sz val="8"/>
        <rFont val="Arial Cyr"/>
        <family val="2"/>
      </rPr>
      <t>(стр.010 - стр.150)</t>
    </r>
  </si>
  <si>
    <t xml:space="preserve">Чистое поступление основных средств </t>
  </si>
  <si>
    <t>Чистое поступление нематериальных активов</t>
  </si>
  <si>
    <t>Чистое поступление непроизведенных активов</t>
  </si>
  <si>
    <t xml:space="preserve">    в том числе:
увеличение стоимости основных средств</t>
  </si>
  <si>
    <t>уменьшение стоимости основных средств</t>
  </si>
  <si>
    <t xml:space="preserve">    в том числе:
увеличение стоимости нематериальных активов</t>
  </si>
  <si>
    <t>уменьшение стоимости нематериальных активов</t>
  </si>
  <si>
    <t xml:space="preserve">    в том числе:
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</si>
  <si>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</si>
  <si>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</si>
  <si>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</si>
  <si>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</si>
  <si>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</si>
  <si>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r>
      <t xml:space="preserve">Операции с финансовыми активами и обязательствами </t>
    </r>
    <r>
      <rPr>
        <sz val="9"/>
        <rFont val="Arial Cyr"/>
        <family val="0"/>
      </rPr>
      <t>(стр.420 - стр.
510)</t>
    </r>
  </si>
  <si>
    <r>
      <t xml:space="preserve">Операции с финансовыми активами </t>
    </r>
    <r>
      <rPr>
        <sz val="8"/>
        <rFont val="Arial Cyr"/>
        <family val="0"/>
      </rPr>
      <t>(стр. 430 + стр. 440 + стр. 450 + стр. 460 + стр. 470 + стр. 480)</t>
    </r>
  </si>
  <si>
    <t>Чистое поступление денежных средств и их эквивалентов</t>
  </si>
  <si>
    <t xml:space="preserve">    в том числе:
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</si>
  <si>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</si>
  <si>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</si>
  <si>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 xml:space="preserve">    в том числе:
увеличение стоимости ценных бумаг, кроме акций и иных 
финансовых инструментов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</si>
  <si>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</si>
  <si>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</si>
  <si>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 xml:space="preserve">    в том числе:
увеличение стоимости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</si>
  <si>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</si>
  <si>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</si>
  <si>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 xml:space="preserve">    в том числе:
увеличение задолженности по предоставленным займам (ссудам)</t>
  </si>
  <si>
    <t>уменьшение задолженности по предоставленным займам (ссудам)</t>
  </si>
  <si>
    <t xml:space="preserve">Чистое поступление иных финансовых активов   </t>
  </si>
  <si>
    <t xml:space="preserve">    в том числе:
увеличение стоимости иных финансовых активов</t>
  </si>
  <si>
    <t>уменьшение стоимости иных финансовых активов</t>
  </si>
  <si>
    <t xml:space="preserve">Чистое увеличение дебиторской задолженности </t>
  </si>
  <si>
    <t xml:space="preserve">    в том числе:
увеличение дебиторской задолженности</t>
  </si>
  <si>
    <t>уменьшение дебиторской задолженности</t>
  </si>
  <si>
    <r>
      <t xml:space="preserve">Операции с обязательствами </t>
    </r>
    <r>
      <rPr>
        <sz val="8"/>
        <rFont val="Arial Cyr"/>
        <family val="0"/>
      </rPr>
      <t>(стр.520 + стр.530 + стр.540+ стр.550+ стр.560)</t>
    </r>
  </si>
  <si>
    <t>Чистое увеличение задолженности по внутренним привлеченным 
заимствованиям</t>
  </si>
  <si>
    <t xml:space="preserve">    в том числе:
увеличение задолженности по внутренним привлеченным 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</si>
  <si>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</si>
  <si>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</si>
  <si>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 xml:space="preserve">    в том числе: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</si>
  <si>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</si>
  <si>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 xml:space="preserve">Чистое увеличение прочей кредиторской задолженности </t>
  </si>
  <si>
    <t xml:space="preserve">    в том числе:
увеличение прочей кредиторской задолженности</t>
  </si>
  <si>
    <t>уменьшение прочей кредиторской задолженности</t>
  </si>
  <si>
    <r>
      <t>Расходы</t>
    </r>
    <r>
      <rPr>
        <sz val="9"/>
        <rFont val="Arial Cyr"/>
        <family val="0"/>
      </rPr>
      <t xml:space="preserve">  (стр.160 + стр.170 + стр. 190 + стр.210 +                                                             стр. 230 + стр. 240 + стр. 250 + стр. 260 + стр. 270 )</t>
    </r>
  </si>
  <si>
    <r>
      <t xml:space="preserve">Прочие расходы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</si>
  <si>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капитального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</si>
  <si>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Расходы по операциям с активами 
                   </t>
    </r>
    <r>
      <rPr>
        <sz val="8"/>
        <rFont val="Arial Cyr"/>
        <family val="0"/>
      </rPr>
      <t>в том числе:</t>
    </r>
  </si>
  <si>
    <r>
      <t xml:space="preserve">Социальное обеспечение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</si>
  <si>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бюджетам
                   </t>
    </r>
    <r>
      <rPr>
        <sz val="8"/>
        <rFont val="Arial Cyr"/>
        <family val="0"/>
      </rPr>
      <t>в том числе:</t>
    </r>
  </si>
  <si>
    <r>
      <t xml:space="preserve">Безвозмездные перечисления текущего характера организациям
                   </t>
    </r>
    <r>
      <rPr>
        <sz val="8"/>
        <rFont val="Arial Cyr"/>
        <family val="0"/>
      </rPr>
      <t>в том числе:</t>
    </r>
  </si>
  <si>
    <r>
      <t xml:space="preserve">Обслуживание долговых обязательств
                   </t>
    </r>
    <r>
      <rPr>
        <sz val="8"/>
        <rFont val="Arial Cyr"/>
        <family val="0"/>
      </rPr>
      <t>в том числе:</t>
    </r>
  </si>
  <si>
    <r>
      <t xml:space="preserve">Оплата работ, услуг
                   </t>
    </r>
    <r>
      <rPr>
        <sz val="8"/>
        <rFont val="Arial Cyr"/>
        <family val="0"/>
      </rPr>
      <t>в том числе:</t>
    </r>
  </si>
  <si>
    <r>
      <t xml:space="preserve">Оплата труда и начисления на выплаты по оплате труда
                   </t>
    </r>
    <r>
      <rPr>
        <sz val="8"/>
        <rFont val="Arial Cyr"/>
        <family val="0"/>
      </rPr>
      <t>в том числе:</t>
    </r>
  </si>
  <si>
    <r>
      <t xml:space="preserve">Безвозмездные недежные поступления в сектор государственного управления
                   </t>
    </r>
    <r>
      <rPr>
        <sz val="8"/>
        <rFont val="Arial Cyr"/>
        <family val="0"/>
      </rPr>
      <t>в том числе:</t>
    </r>
  </si>
  <si>
    <r>
      <t xml:space="preserve">Прочие доходы
                   </t>
    </r>
    <r>
      <rPr>
        <sz val="8"/>
        <rFont val="Arial Cyr"/>
        <family val="0"/>
      </rPr>
      <t>в том числе:</t>
    </r>
  </si>
  <si>
    <r>
      <t xml:space="preserve">Доходы от операций с активами
                   </t>
    </r>
    <r>
      <rPr>
        <sz val="8"/>
        <rFont val="Arial Cyr"/>
        <family val="0"/>
      </rPr>
      <t>в том числе:</t>
    </r>
  </si>
  <si>
    <r>
      <t xml:space="preserve">Штрафы, пени, неустойки, возмещения ущерба
                   </t>
    </r>
    <r>
      <rPr>
        <sz val="8"/>
        <rFont val="Arial Cyr"/>
        <family val="0"/>
      </rPr>
      <t>в том числе:</t>
    </r>
  </si>
  <si>
    <r>
      <t xml:space="preserve">Доходы от оказания платных услуг (работ), компенсаций затрат
                   </t>
    </r>
    <r>
      <rPr>
        <sz val="8"/>
        <rFont val="Arial Cyr"/>
        <family val="0"/>
      </rPr>
      <t>в том числе:</t>
    </r>
  </si>
  <si>
    <r>
      <t xml:space="preserve">Доходы от собственности
                   </t>
    </r>
    <r>
      <rPr>
        <sz val="8"/>
        <rFont val="Arial Cyr"/>
        <family val="0"/>
      </rPr>
      <t>в том числе:</t>
    </r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</si>
  <si>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</si>
  <si>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</si>
  <si>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</si>
  <si>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r>
      <t xml:space="preserve">Безвозмездные  поступления текущего характера
                   </t>
    </r>
    <r>
      <rPr>
        <sz val="8"/>
        <rFont val="Arial Cyr"/>
        <family val="0"/>
      </rPr>
      <t>в том числе:</t>
    </r>
  </si>
  <si>
    <r>
      <t xml:space="preserve">Безвозмездные  поступления капитального характера
                   </t>
    </r>
    <r>
      <rPr>
        <sz val="8"/>
        <rFont val="Arial Cyr"/>
        <family val="0"/>
      </rPr>
      <t>в том числе:</t>
    </r>
  </si>
  <si>
    <t>Чистое поступление прав пользования</t>
  </si>
  <si>
    <t xml:space="preserve">    в том числе:
увеличение стоимости прав пользования</t>
  </si>
  <si>
    <t>уменьшение стоимости прав пользования</t>
  </si>
  <si>
    <t xml:space="preserve">    в том числе:
увеличение стоимости материальных запасов
      из них:</t>
  </si>
  <si>
    <t>уменьшение стоимости материальных запасов
      из них:</t>
  </si>
  <si>
    <t>35Х</t>
  </si>
  <si>
    <t>45Х</t>
  </si>
  <si>
    <t>380</t>
  </si>
  <si>
    <t>Чистое поступление биологических активов</t>
  </si>
  <si>
    <t>381</t>
  </si>
  <si>
    <t>382</t>
  </si>
  <si>
    <t xml:space="preserve">    в том числе:
увеличение стоимости биологических активов</t>
  </si>
  <si>
    <t>уменьшение стоимости биологических активов</t>
  </si>
  <si>
    <t>396</t>
  </si>
  <si>
    <t>397</t>
  </si>
  <si>
    <t>395</t>
  </si>
  <si>
    <t>Чистое изменение затрат на биотрансформацию</t>
  </si>
  <si>
    <t xml:space="preserve"> в том числе:
увеличение затрат</t>
  </si>
  <si>
    <r>
      <t xml:space="preserve">Операции с нефинансовыми активами </t>
    </r>
    <r>
      <rPr>
        <sz val="8"/>
        <rFont val="Arial Cyr"/>
        <family val="0"/>
      </rPr>
      <t>(стр.320 + стр.330 + стр.350 + стр.360 + стр.370+ стр.380 + стр.390 + стр.395 + стр.400)</t>
    </r>
  </si>
  <si>
    <t>46Х</t>
  </si>
  <si>
    <t>ЭП</t>
  </si>
  <si>
    <t>Субъект:</t>
  </si>
  <si>
    <t>Должность</t>
  </si>
  <si>
    <t>Организация:</t>
  </si>
  <si>
    <t>Дата подписания:</t>
  </si>
  <si>
    <t>ДЕПАРТАМЕНТ ОБРАЗОВАНИЯ АДМИНИСТРАЦИИ ГОРОДА ТЮМЕНИ</t>
  </si>
  <si>
    <t>Королева Т.Ю.</t>
  </si>
  <si>
    <t>83331237</t>
  </si>
  <si>
    <t>Муниципальное автономное дошкольное образовательное учреждение детский сад № 166 города Тюмени</t>
  </si>
  <si>
    <t>Грязнова Л.П.</t>
  </si>
  <si>
    <t>01 января 2024 г.</t>
  </si>
  <si>
    <t>137</t>
  </si>
  <si>
    <t>ГОД</t>
  </si>
  <si>
    <t>5</t>
  </si>
  <si>
    <t>01.01.2024</t>
  </si>
  <si>
    <t>3</t>
  </si>
  <si>
    <t>500</t>
  </si>
  <si>
    <t>71701000</t>
  </si>
  <si>
    <t>Грязнова Любовь Петровна</t>
  </si>
  <si>
    <t>МАДОУ Д/С № 166 ГОРОДА ТЮМЕНИ</t>
  </si>
  <si>
    <t>3B00550053B0CAB84FDCFC1D87139FD4</t>
  </si>
  <si>
    <t>22.01.2024 17:37</t>
  </si>
  <si>
    <t>Заместитель руководителя</t>
  </si>
  <si>
    <t>Магомедова Валерия Генриховна</t>
  </si>
  <si>
    <t>31435A0053B0DA874C46E7683D58E818</t>
  </si>
  <si>
    <t>22.01.2024 17:40</t>
  </si>
  <si>
    <t>Амортизация</t>
  </si>
  <si>
    <t>271</t>
  </si>
  <si>
    <t>272</t>
  </si>
  <si>
    <t>Расходование материальных запасов</t>
  </si>
  <si>
    <t>263</t>
  </si>
  <si>
    <t>Пособия по социальной помощи населению в натуральной форме</t>
  </si>
  <si>
    <t>264</t>
  </si>
  <si>
    <t>Пенсии, пособия, выплачиваемые работодателями, нанимателями бывшим работникам в денежной форме</t>
  </si>
  <si>
    <t>266</t>
  </si>
  <si>
    <t>Социальные пособия и компенсации персоналу в денежной форме</t>
  </si>
  <si>
    <t>Услуги связи</t>
  </si>
  <si>
    <t>221</t>
  </si>
  <si>
    <t>222</t>
  </si>
  <si>
    <t>Транспортные услуги</t>
  </si>
  <si>
    <t>Коммунальные услуги</t>
  </si>
  <si>
    <t>223</t>
  </si>
  <si>
    <t>225</t>
  </si>
  <si>
    <t>Работы, услуги по содержанию имущества</t>
  </si>
  <si>
    <t>226</t>
  </si>
  <si>
    <t>Прочие работы, услуги</t>
  </si>
  <si>
    <t>227</t>
  </si>
  <si>
    <t>Страхование</t>
  </si>
  <si>
    <t>211</t>
  </si>
  <si>
    <t>Заработная плата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</si>
  <si>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</si>
  <si>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</si>
  <si>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</si>
  <si>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</si>
  <si>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172</t>
  </si>
  <si>
    <t>Доходы от выбытия активов</t>
  </si>
  <si>
    <t>176</t>
  </si>
  <si>
    <t>Доходы от оценки активов и обязательств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</si>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</sst>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#,##0.00_ ;\-#,##0.00\ "/>
  </numFmts>
  <fonts count="31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42"/>
      </patternFill>
    </fill>
    <fill>
      <patternFill patternType="lightGray"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0" fillId="0" borderId="0" xfId="108" applyNumberFormat="1" applyFont="1" applyAlignment="1">
      <alignment horizontal="left"/>
      <protection/>
    </xf>
    <xf numFmtId="174" fontId="2" fillId="20" borderId="14" xfId="0" applyNumberFormat="1" applyFont="1" applyFill="1" applyBorder="1" applyAlignment="1" applyProtection="1">
      <alignment horizontal="right"/>
      <protection/>
    </xf>
    <xf numFmtId="174" fontId="2" fillId="0" borderId="14" xfId="0" applyNumberFormat="1" applyFont="1" applyBorder="1" applyAlignment="1" applyProtection="1">
      <alignment horizontal="right"/>
      <protection locked="0"/>
    </xf>
    <xf numFmtId="174" fontId="2" fillId="0" borderId="14" xfId="0" applyNumberFormat="1" applyFont="1" applyFill="1" applyBorder="1" applyAlignment="1" applyProtection="1">
      <alignment horizontal="right"/>
      <protection locked="0"/>
    </xf>
    <xf numFmtId="174" fontId="2" fillId="0" borderId="19" xfId="0" applyNumberFormat="1" applyFont="1" applyBorder="1" applyAlignment="1" applyProtection="1">
      <alignment horizontal="right"/>
      <protection locked="0"/>
    </xf>
    <xf numFmtId="174" fontId="2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4" fillId="20" borderId="29" xfId="0" applyNumberFormat="1" applyFont="1" applyFill="1" applyBorder="1" applyAlignment="1" applyProtection="1">
      <alignment horizontal="center" wrapText="1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19" xfId="0" applyNumberFormat="1" applyFont="1" applyFill="1" applyBorder="1" applyAlignment="1" applyProtection="1">
      <alignment horizontal="center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3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Fill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5" fillId="20" borderId="29" xfId="0" applyNumberFormat="1" applyFont="1" applyFill="1" applyBorder="1" applyAlignment="1" applyProtection="1">
      <alignment horizontal="left" wrapText="1"/>
      <protection/>
    </xf>
    <xf numFmtId="174" fontId="2" fillId="6" borderId="19" xfId="0" applyNumberFormat="1" applyFont="1" applyFill="1" applyBorder="1" applyAlignment="1" applyProtection="1">
      <alignment horizontal="right"/>
      <protection/>
    </xf>
    <xf numFmtId="174" fontId="2" fillId="6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4" fontId="2" fillId="0" borderId="14" xfId="0" applyNumberFormat="1" applyFont="1" applyFill="1" applyBorder="1" applyAlignment="1" applyProtection="1">
      <alignment horizontal="right"/>
      <protection/>
    </xf>
    <xf numFmtId="174" fontId="2" fillId="4" borderId="34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Fill="1" applyBorder="1" applyAlignment="1" applyProtection="1">
      <alignment horizontal="left" wrapText="1" indent="1"/>
      <protection/>
    </xf>
    <xf numFmtId="174" fontId="2" fillId="0" borderId="14" xfId="0" applyNumberFormat="1" applyFont="1" applyBorder="1" applyAlignment="1" applyProtection="1">
      <alignment horizontal="right"/>
      <protection/>
    </xf>
    <xf numFmtId="174" fontId="2" fillId="6" borderId="14" xfId="0" applyNumberFormat="1" applyFont="1" applyFill="1" applyBorder="1" applyAlignment="1" applyProtection="1">
      <alignment horizontal="right"/>
      <protection/>
    </xf>
    <xf numFmtId="174" fontId="2" fillId="6" borderId="34" xfId="0" applyNumberFormat="1" applyFont="1" applyFill="1" applyBorder="1" applyAlignment="1" applyProtection="1">
      <alignment horizontal="right"/>
      <protection/>
    </xf>
    <xf numFmtId="49" fontId="24" fillId="20" borderId="32" xfId="0" applyNumberFormat="1" applyFont="1" applyFill="1" applyBorder="1" applyAlignment="1" applyProtection="1">
      <alignment horizontal="center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74" fontId="2" fillId="0" borderId="15" xfId="0" applyNumberFormat="1" applyFont="1" applyBorder="1" applyAlignment="1" applyProtection="1">
      <alignment horizontal="right"/>
      <protection/>
    </xf>
    <xf numFmtId="174" fontId="2" fillId="4" borderId="36" xfId="0" applyNumberFormat="1" applyFont="1" applyFill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5" fillId="20" borderId="32" xfId="0" applyNumberFormat="1" applyFont="1" applyFill="1" applyBorder="1" applyAlignment="1" applyProtection="1">
      <alignment horizontal="center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49" fontId="5" fillId="20" borderId="32" xfId="0" applyNumberFormat="1" applyFont="1" applyFill="1" applyBorder="1" applyAlignment="1" applyProtection="1">
      <alignment horizontal="left" wrapText="1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 vertical="center"/>
      <protection/>
    </xf>
    <xf numFmtId="174" fontId="2" fillId="6" borderId="15" xfId="0" applyNumberFormat="1" applyFont="1" applyFill="1" applyBorder="1" applyAlignment="1" applyProtection="1">
      <alignment horizontal="right"/>
      <protection/>
    </xf>
    <xf numFmtId="174" fontId="2" fillId="6" borderId="36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 applyProtection="1">
      <alignment horizontal="right"/>
      <protection/>
    </xf>
    <xf numFmtId="49" fontId="2" fillId="20" borderId="29" xfId="0" applyNumberFormat="1" applyFont="1" applyFill="1" applyBorder="1" applyAlignment="1" applyProtection="1">
      <alignment horizontal="left" wrapText="1" indent="4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19" xfId="0" applyNumberFormat="1" applyFont="1" applyFill="1" applyBorder="1" applyAlignment="1" applyProtection="1">
      <alignment horizontal="center"/>
      <protection/>
    </xf>
    <xf numFmtId="174" fontId="2" fillId="4" borderId="31" xfId="0" applyNumberFormat="1" applyFont="1" applyFill="1" applyBorder="1" applyAlignment="1" applyProtection="1">
      <alignment horizontal="right"/>
      <protection/>
    </xf>
    <xf numFmtId="49" fontId="2" fillId="20" borderId="32" xfId="0" applyNumberFormat="1" applyFont="1" applyFill="1" applyBorder="1" applyAlignment="1" applyProtection="1">
      <alignment horizontal="left" wrapText="1" indent="4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49" fontId="24" fillId="20" borderId="32" xfId="0" applyNumberFormat="1" applyFont="1" applyFill="1" applyBorder="1" applyAlignment="1" applyProtection="1">
      <alignment horizontal="left" wrapText="1"/>
      <protection/>
    </xf>
    <xf numFmtId="174" fontId="2" fillId="7" borderId="14" xfId="0" applyNumberFormat="1" applyFont="1" applyFill="1" applyBorder="1" applyAlignment="1" applyProtection="1">
      <alignment horizontal="right"/>
      <protection/>
    </xf>
    <xf numFmtId="174" fontId="2" fillId="7" borderId="34" xfId="0" applyNumberFormat="1" applyFont="1" applyFill="1" applyBorder="1" applyAlignment="1" applyProtection="1">
      <alignment horizontal="right"/>
      <protection/>
    </xf>
    <xf numFmtId="49" fontId="25" fillId="20" borderId="32" xfId="0" applyNumberFormat="1" applyFont="1" applyFill="1" applyBorder="1" applyAlignment="1" applyProtection="1">
      <alignment horizontal="left" wrapText="1"/>
      <protection/>
    </xf>
    <xf numFmtId="174" fontId="2" fillId="23" borderId="14" xfId="0" applyNumberFormat="1" applyFont="1" applyFill="1" applyBorder="1" applyAlignment="1" applyProtection="1">
      <alignment horizontal="right"/>
      <protection/>
    </xf>
    <xf numFmtId="174" fontId="2" fillId="23" borderId="34" xfId="0" applyNumberFormat="1" applyFont="1" applyFill="1" applyBorder="1" applyAlignment="1" applyProtection="1">
      <alignment horizontal="right"/>
      <protection/>
    </xf>
    <xf numFmtId="49" fontId="2" fillId="20" borderId="35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5" fillId="20" borderId="29" xfId="0" applyNumberFormat="1" applyFont="1" applyFill="1" applyBorder="1" applyAlignment="1" applyProtection="1">
      <alignment horizontal="center" wrapText="1"/>
      <protection/>
    </xf>
    <xf numFmtId="174" fontId="2" fillId="23" borderId="19" xfId="0" applyNumberFormat="1" applyFont="1" applyFill="1" applyBorder="1" applyAlignment="1" applyProtection="1">
      <alignment horizontal="right"/>
      <protection/>
    </xf>
    <xf numFmtId="174" fontId="2" fillId="23" borderId="31" xfId="0" applyNumberFormat="1" applyFont="1" applyFill="1" applyBorder="1" applyAlignment="1" applyProtection="1">
      <alignment horizontal="right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left" wrapText="1" indent="4"/>
      <protection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20" borderId="38" xfId="0" applyNumberFormat="1" applyFont="1" applyFill="1" applyBorder="1" applyAlignment="1" applyProtection="1">
      <alignment horizontal="center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174" fontId="2" fillId="6" borderId="21" xfId="0" applyNumberFormat="1" applyFont="1" applyFill="1" applyBorder="1" applyAlignment="1" applyProtection="1">
      <alignment horizontal="right"/>
      <protection locked="0"/>
    </xf>
    <xf numFmtId="174" fontId="2" fillId="6" borderId="39" xfId="0" applyNumberFormat="1" applyFont="1" applyFill="1" applyBorder="1" applyAlignment="1" applyProtection="1">
      <alignment horizontal="right"/>
      <protection/>
    </xf>
    <xf numFmtId="49" fontId="2" fillId="8" borderId="14" xfId="0" applyNumberFormat="1" applyFont="1" applyFill="1" applyBorder="1" applyAlignment="1" applyProtection="1">
      <alignment horizontal="center"/>
      <protection locked="0"/>
    </xf>
    <xf numFmtId="49" fontId="2" fillId="8" borderId="14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174" fontId="2" fillId="26" borderId="34" xfId="0" applyNumberFormat="1" applyFont="1" applyFill="1" applyBorder="1" applyAlignment="1" applyProtection="1">
      <alignment horizontal="right"/>
      <protection/>
    </xf>
    <xf numFmtId="0" fontId="2" fillId="24" borderId="0" xfId="0" applyFont="1" applyFill="1" applyAlignment="1">
      <alignment/>
    </xf>
    <xf numFmtId="174" fontId="2" fillId="24" borderId="14" xfId="0" applyNumberFormat="1" applyFont="1" applyFill="1" applyBorder="1" applyAlignment="1" applyProtection="1">
      <alignment horizontal="right"/>
      <protection locked="0"/>
    </xf>
    <xf numFmtId="49" fontId="2" fillId="24" borderId="32" xfId="0" applyNumberFormat="1" applyFont="1" applyFill="1" applyBorder="1" applyAlignment="1" applyProtection="1">
      <alignment horizontal="left" wrapText="1" indent="4"/>
      <protection/>
    </xf>
    <xf numFmtId="49" fontId="2" fillId="24" borderId="33" xfId="0" applyNumberFormat="1" applyFont="1" applyFill="1" applyBorder="1" applyAlignment="1" applyProtection="1">
      <alignment horizontal="center"/>
      <protection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74" fontId="2" fillId="26" borderId="34" xfId="0" applyNumberFormat="1" applyFont="1" applyFill="1" applyBorder="1" applyAlignment="1" applyProtection="1">
      <alignment horizontal="right"/>
      <protection/>
    </xf>
    <xf numFmtId="174" fontId="2" fillId="27" borderId="14" xfId="0" applyNumberFormat="1" applyFont="1" applyFill="1" applyBorder="1" applyAlignment="1" applyProtection="1">
      <alignment horizontal="right"/>
      <protection/>
    </xf>
    <xf numFmtId="49" fontId="0" fillId="0" borderId="40" xfId="0" applyNumberFormat="1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center" wrapText="1"/>
    </xf>
    <xf numFmtId="49" fontId="0" fillId="0" borderId="41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14" fontId="6" fillId="24" borderId="0" xfId="0" applyNumberFormat="1" applyFont="1" applyFill="1" applyBorder="1" applyAlignment="1">
      <alignment horizontal="left" indent="1"/>
    </xf>
    <xf numFmtId="14" fontId="6" fillId="24" borderId="42" xfId="0" applyNumberFormat="1" applyFont="1" applyFill="1" applyBorder="1" applyAlignment="1">
      <alignment horizontal="left" indent="1"/>
    </xf>
    <xf numFmtId="49" fontId="6" fillId="24" borderId="43" xfId="0" applyNumberFormat="1" applyFont="1" applyFill="1" applyBorder="1" applyAlignment="1">
      <alignment horizontal="left" wrapText="1" indent="1"/>
    </xf>
    <xf numFmtId="49" fontId="6" fillId="24" borderId="44" xfId="0" applyNumberFormat="1" applyFont="1" applyFill="1" applyBorder="1" applyAlignment="1">
      <alignment horizontal="left" wrapText="1" indent="1"/>
    </xf>
    <xf numFmtId="49" fontId="6" fillId="24" borderId="0" xfId="0" applyNumberFormat="1" applyFont="1" applyFill="1" applyBorder="1" applyAlignment="1">
      <alignment horizontal="left" indent="1"/>
    </xf>
    <xf numFmtId="49" fontId="6" fillId="24" borderId="42" xfId="0" applyNumberFormat="1" applyFont="1" applyFill="1" applyBorder="1" applyAlignment="1">
      <alignment horizontal="left" indent="1"/>
    </xf>
    <xf numFmtId="0" fontId="0" fillId="24" borderId="45" xfId="0" applyFont="1" applyFill="1" applyBorder="1" applyAlignment="1">
      <alignment horizontal="center"/>
    </xf>
    <xf numFmtId="49" fontId="0" fillId="24" borderId="45" xfId="0" applyNumberFormat="1" applyFont="1" applyFill="1" applyBorder="1" applyAlignment="1">
      <alignment horizontal="left" indent="1"/>
    </xf>
    <xf numFmtId="0" fontId="27" fillId="24" borderId="46" xfId="0" applyFont="1" applyFill="1" applyBorder="1" applyAlignment="1">
      <alignment horizontal="right"/>
    </xf>
    <xf numFmtId="0" fontId="27" fillId="24" borderId="0" xfId="0" applyFont="1" applyFill="1" applyBorder="1" applyAlignment="1">
      <alignment horizontal="right"/>
    </xf>
    <xf numFmtId="0" fontId="27" fillId="24" borderId="47" xfId="0" applyFont="1" applyFill="1" applyBorder="1" applyAlignment="1">
      <alignment horizontal="right"/>
    </xf>
    <xf numFmtId="0" fontId="27" fillId="24" borderId="43" xfId="0" applyFont="1" applyFill="1" applyBorder="1" applyAlignment="1">
      <alignment horizontal="right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7" fillId="24" borderId="51" xfId="0" applyFont="1" applyFill="1" applyBorder="1" applyAlignment="1">
      <alignment horizontal="right"/>
    </xf>
    <xf numFmtId="0" fontId="27" fillId="24" borderId="45" xfId="0" applyFont="1" applyFill="1" applyBorder="1" applyAlignment="1">
      <alignment horizontal="right"/>
    </xf>
    <xf numFmtId="49" fontId="6" fillId="24" borderId="45" xfId="0" applyNumberFormat="1" applyFont="1" applyFill="1" applyBorder="1" applyAlignment="1">
      <alignment horizontal="left" indent="1"/>
    </xf>
    <xf numFmtId="49" fontId="6" fillId="24" borderId="52" xfId="0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1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</cellXfs>
  <cellStyles count="111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3" xfId="107"/>
    <cellStyle name="Обычный 4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Comma" xfId="121"/>
    <cellStyle name="Comma [0]" xfId="122"/>
    <cellStyle name="Хороший" xfId="123"/>
    <cellStyle name="Хороший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179</xdr:row>
      <xdr:rowOff>57150</xdr:rowOff>
    </xdr:from>
    <xdr:to>
      <xdr:col>4</xdr:col>
      <xdr:colOff>1190625</xdr:colOff>
      <xdr:row>179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282315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98" t="s">
        <v>0</v>
      </c>
      <c r="C2" s="199"/>
      <c r="D2" s="199"/>
      <c r="E2" s="199"/>
      <c r="F2" s="199"/>
      <c r="G2" s="200"/>
      <c r="H2" s="40" t="s">
        <v>1</v>
      </c>
      <c r="I2" s="6"/>
      <c r="J2" s="3" t="s">
        <v>134</v>
      </c>
    </row>
    <row r="3" spans="2:10" ht="15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281</v>
      </c>
      <c r="J3" s="3" t="s">
        <v>133</v>
      </c>
    </row>
    <row r="4" spans="2:10" ht="15">
      <c r="B4" s="4"/>
      <c r="C4" s="3" t="s">
        <v>110</v>
      </c>
      <c r="D4" s="204" t="s">
        <v>278</v>
      </c>
      <c r="E4" s="204"/>
      <c r="F4" s="3"/>
      <c r="G4" s="7" t="s">
        <v>106</v>
      </c>
      <c r="H4" s="37">
        <v>45292</v>
      </c>
      <c r="I4" s="6" t="s">
        <v>284</v>
      </c>
      <c r="J4" s="3" t="s">
        <v>135</v>
      </c>
    </row>
    <row r="5" spans="2:10" ht="38.25" customHeight="1">
      <c r="B5" s="5" t="s">
        <v>111</v>
      </c>
      <c r="C5" s="206" t="s">
        <v>276</v>
      </c>
      <c r="D5" s="206"/>
      <c r="E5" s="206"/>
      <c r="F5" s="206"/>
      <c r="G5" s="7" t="s">
        <v>107</v>
      </c>
      <c r="H5" s="36" t="s">
        <v>275</v>
      </c>
      <c r="I5" s="6" t="s">
        <v>282</v>
      </c>
      <c r="J5" s="3" t="s">
        <v>136</v>
      </c>
    </row>
    <row r="6" spans="2:10" ht="29.25" customHeight="1">
      <c r="B6" s="5" t="s">
        <v>112</v>
      </c>
      <c r="C6" s="207"/>
      <c r="D6" s="207"/>
      <c r="E6" s="207"/>
      <c r="F6" s="207"/>
      <c r="G6" s="7" t="s">
        <v>125</v>
      </c>
      <c r="H6" s="149">
        <v>7204118290</v>
      </c>
      <c r="I6" s="6"/>
      <c r="J6" s="3" t="s">
        <v>137</v>
      </c>
    </row>
    <row r="7" spans="2:10" ht="25.5" customHeight="1">
      <c r="B7" s="5" t="s">
        <v>113</v>
      </c>
      <c r="C7" s="207" t="s">
        <v>273</v>
      </c>
      <c r="D7" s="207"/>
      <c r="E7" s="207"/>
      <c r="F7" s="207"/>
      <c r="G7" s="7" t="s">
        <v>126</v>
      </c>
      <c r="H7" s="35" t="s">
        <v>285</v>
      </c>
      <c r="I7" s="6" t="s">
        <v>283</v>
      </c>
      <c r="J7" s="3" t="s">
        <v>138</v>
      </c>
    </row>
    <row r="8" spans="3:10" ht="15">
      <c r="C8" s="205"/>
      <c r="D8" s="205"/>
      <c r="E8" s="205"/>
      <c r="F8" s="205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206"/>
      <c r="D9" s="206"/>
      <c r="E9" s="206"/>
      <c r="F9" s="206"/>
      <c r="G9" s="7" t="s">
        <v>125</v>
      </c>
      <c r="H9" s="36"/>
      <c r="I9" s="6"/>
      <c r="J9" s="3" t="s">
        <v>140</v>
      </c>
    </row>
    <row r="10" spans="2:10" ht="15">
      <c r="B10" s="8" t="s">
        <v>3</v>
      </c>
      <c r="C10"/>
      <c r="D10" s="6"/>
      <c r="E10" s="9"/>
      <c r="F10" s="9"/>
      <c r="G10" s="7" t="s">
        <v>108</v>
      </c>
      <c r="H10" s="150" t="s">
        <v>279</v>
      </c>
      <c r="I10" s="6" t="s">
        <v>280</v>
      </c>
      <c r="J10" s="3" t="s">
        <v>141</v>
      </c>
    </row>
    <row r="11" spans="2:10" ht="15.75" thickBot="1">
      <c r="B11" s="4" t="s">
        <v>243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2"/>
      <c r="C13" s="53" t="s">
        <v>4</v>
      </c>
      <c r="D13" s="201" t="s">
        <v>5</v>
      </c>
      <c r="E13" s="54" t="s">
        <v>6</v>
      </c>
      <c r="F13" s="54" t="s">
        <v>127</v>
      </c>
      <c r="G13" s="55" t="s">
        <v>130</v>
      </c>
      <c r="H13" s="56"/>
      <c r="I13" s="6"/>
      <c r="J13" s="3" t="s">
        <v>144</v>
      </c>
    </row>
    <row r="14" spans="2:10" s="3" customFormat="1" ht="12" customHeight="1">
      <c r="B14" s="57" t="s">
        <v>7</v>
      </c>
      <c r="C14" s="58" t="s">
        <v>8</v>
      </c>
      <c r="D14" s="202"/>
      <c r="E14" s="59" t="s">
        <v>9</v>
      </c>
      <c r="F14" s="59" t="s">
        <v>128</v>
      </c>
      <c r="G14" s="60" t="s">
        <v>131</v>
      </c>
      <c r="H14" s="61" t="s">
        <v>10</v>
      </c>
      <c r="I14" s="6" t="s">
        <v>277</v>
      </c>
      <c r="J14" s="3" t="s">
        <v>145</v>
      </c>
    </row>
    <row r="15" spans="2:10" s="3" customFormat="1" ht="12" customHeight="1">
      <c r="B15" s="62"/>
      <c r="C15" s="58" t="s">
        <v>11</v>
      </c>
      <c r="D15" s="203"/>
      <c r="E15" s="63" t="s">
        <v>12</v>
      </c>
      <c r="F15" s="59" t="s">
        <v>129</v>
      </c>
      <c r="G15" s="60" t="s">
        <v>132</v>
      </c>
      <c r="H15" s="61"/>
      <c r="I15" s="6"/>
      <c r="J15" s="3" t="s">
        <v>146</v>
      </c>
    </row>
    <row r="16" spans="2:10" s="3" customFormat="1" ht="12" customHeight="1" thickBot="1">
      <c r="B16" s="64">
        <v>1</v>
      </c>
      <c r="C16" s="65">
        <v>2</v>
      </c>
      <c r="D16" s="65">
        <v>3</v>
      </c>
      <c r="E16" s="66">
        <v>4</v>
      </c>
      <c r="F16" s="66">
        <v>5</v>
      </c>
      <c r="G16" s="55" t="s">
        <v>13</v>
      </c>
      <c r="H16" s="67" t="s">
        <v>14</v>
      </c>
      <c r="I16" s="6"/>
      <c r="J16" s="3" t="s">
        <v>147</v>
      </c>
    </row>
    <row r="17" spans="2:8" s="3" customFormat="1" ht="24">
      <c r="B17" s="68" t="s">
        <v>181</v>
      </c>
      <c r="C17" s="69" t="s">
        <v>15</v>
      </c>
      <c r="D17" s="70" t="s">
        <v>16</v>
      </c>
      <c r="E17" s="71">
        <f>E18+E21+E24+E27+E30+E33+E42+E45</f>
        <v>15182436.21</v>
      </c>
      <c r="F17" s="71">
        <f>F18+F21+F24+F27+F30+F33+F42+F45</f>
        <v>124642332.2</v>
      </c>
      <c r="G17" s="71">
        <f>G18+G21+G24+G27+G30+G33+G42+G45</f>
        <v>34236881.48</v>
      </c>
      <c r="H17" s="72">
        <f>H18+H21+H24+H27+H30+H33+H42+H45</f>
        <v>174061649.89</v>
      </c>
    </row>
    <row r="18" spans="2:8" s="3" customFormat="1" ht="24">
      <c r="B18" s="73" t="s">
        <v>242</v>
      </c>
      <c r="C18" s="74" t="s">
        <v>17</v>
      </c>
      <c r="D18" s="75" t="s">
        <v>18</v>
      </c>
      <c r="E18" s="76">
        <f>SUM(E19:E20)</f>
        <v>0</v>
      </c>
      <c r="F18" s="76">
        <f>SUM(F19:F20)</f>
        <v>0</v>
      </c>
      <c r="G18" s="76">
        <f>SUM(G19:G20)</f>
        <v>0</v>
      </c>
      <c r="H18" s="77">
        <f>SUM(H19:H20)</f>
        <v>0</v>
      </c>
    </row>
    <row r="19" spans="2:10" s="3" customFormat="1" ht="11.25">
      <c r="B19" s="167"/>
      <c r="C19" s="168"/>
      <c r="D19" s="169"/>
      <c r="E19" s="171"/>
      <c r="F19" s="171"/>
      <c r="G19" s="166"/>
      <c r="H19" s="170">
        <f>SUM(E19:G19)</f>
        <v>0</v>
      </c>
      <c r="I19" s="165"/>
      <c r="J19" s="165"/>
    </row>
    <row r="20" spans="2:8" s="3" customFormat="1" ht="11.25" hidden="1">
      <c r="B20" s="82"/>
      <c r="C20" s="78"/>
      <c r="D20" s="79"/>
      <c r="E20" s="47"/>
      <c r="F20" s="47"/>
      <c r="G20" s="80"/>
      <c r="H20" s="81"/>
    </row>
    <row r="21" spans="2:8" s="3" customFormat="1" ht="24">
      <c r="B21" s="73" t="s">
        <v>241</v>
      </c>
      <c r="C21" s="74" t="s">
        <v>19</v>
      </c>
      <c r="D21" s="75" t="s">
        <v>20</v>
      </c>
      <c r="E21" s="76">
        <f>SUM(E22:E23)</f>
        <v>0</v>
      </c>
      <c r="F21" s="76">
        <f>SUM(F22:F23)</f>
        <v>125695086.2</v>
      </c>
      <c r="G21" s="76">
        <f>SUM(G22:G23)</f>
        <v>34236881.48</v>
      </c>
      <c r="H21" s="77">
        <f>SUM(H22:H23)</f>
        <v>159931967.68</v>
      </c>
    </row>
    <row r="22" spans="2:8" s="3" customFormat="1" ht="11.25">
      <c r="B22" s="148" t="s">
        <v>329</v>
      </c>
      <c r="C22" s="78" t="s">
        <v>19</v>
      </c>
      <c r="D22" s="155" t="s">
        <v>328</v>
      </c>
      <c r="E22" s="49"/>
      <c r="F22" s="49">
        <v>125695086.2</v>
      </c>
      <c r="G22" s="49">
        <v>34236881.48</v>
      </c>
      <c r="H22" s="81">
        <f>SUM(E22:G22)</f>
        <v>159931967.68</v>
      </c>
    </row>
    <row r="23" spans="2:8" s="3" customFormat="1" ht="11.25" hidden="1">
      <c r="B23" s="82"/>
      <c r="C23" s="78"/>
      <c r="D23" s="79"/>
      <c r="E23" s="47"/>
      <c r="F23" s="83"/>
      <c r="G23" s="83"/>
      <c r="H23" s="81"/>
    </row>
    <row r="24" spans="2:8" s="3" customFormat="1" ht="24">
      <c r="B24" s="73" t="s">
        <v>240</v>
      </c>
      <c r="C24" s="74" t="s">
        <v>21</v>
      </c>
      <c r="D24" s="75" t="s">
        <v>22</v>
      </c>
      <c r="E24" s="76">
        <f>SUM(E25:E26)</f>
        <v>0</v>
      </c>
      <c r="F24" s="76">
        <f>SUM(F25:F26)</f>
        <v>0</v>
      </c>
      <c r="G24" s="76">
        <f>SUM(G25:G26)</f>
        <v>0</v>
      </c>
      <c r="H24" s="77">
        <f>SUM(H25:H26)</f>
        <v>0</v>
      </c>
    </row>
    <row r="25" spans="2:10" s="3" customFormat="1" ht="11.25">
      <c r="B25" s="167"/>
      <c r="C25" s="168"/>
      <c r="D25" s="169"/>
      <c r="E25" s="171"/>
      <c r="F25" s="171"/>
      <c r="G25" s="166"/>
      <c r="H25" s="170">
        <f>SUM(E25:G25)</f>
        <v>0</v>
      </c>
      <c r="I25" s="165"/>
      <c r="J25" s="165"/>
    </row>
    <row r="26" spans="2:8" s="3" customFormat="1" ht="11.25" hidden="1">
      <c r="B26" s="82"/>
      <c r="C26" s="78"/>
      <c r="D26" s="79"/>
      <c r="E26" s="47"/>
      <c r="F26" s="47"/>
      <c r="G26" s="80"/>
      <c r="H26" s="81"/>
    </row>
    <row r="27" spans="2:8" s="3" customFormat="1" ht="24">
      <c r="B27" s="73" t="s">
        <v>246</v>
      </c>
      <c r="C27" s="74" t="s">
        <v>23</v>
      </c>
      <c r="D27" s="75" t="s">
        <v>24</v>
      </c>
      <c r="E27" s="76">
        <f>SUM(E28:E29)</f>
        <v>15182436.21</v>
      </c>
      <c r="F27" s="76">
        <f>SUM(F28:F29)</f>
        <v>0</v>
      </c>
      <c r="G27" s="76">
        <f>SUM(G28:G29)</f>
        <v>0</v>
      </c>
      <c r="H27" s="77">
        <f>SUM(H28:H29)</f>
        <v>15182436.21</v>
      </c>
    </row>
    <row r="28" spans="2:8" s="3" customFormat="1" ht="22.5">
      <c r="B28" s="148" t="s">
        <v>327</v>
      </c>
      <c r="C28" s="78" t="s">
        <v>23</v>
      </c>
      <c r="D28" s="155" t="s">
        <v>326</v>
      </c>
      <c r="E28" s="49">
        <v>15182436.21</v>
      </c>
      <c r="F28" s="47"/>
      <c r="G28" s="49"/>
      <c r="H28" s="81">
        <f>SUM(E28:G28)</f>
        <v>15182436.21</v>
      </c>
    </row>
    <row r="29" spans="2:8" s="3" customFormat="1" ht="11.25" hidden="1">
      <c r="B29" s="82"/>
      <c r="C29" s="78"/>
      <c r="D29" s="79"/>
      <c r="E29" s="83"/>
      <c r="F29" s="47"/>
      <c r="G29" s="83"/>
      <c r="H29" s="81"/>
    </row>
    <row r="30" spans="2:8" s="3" customFormat="1" ht="24.75" customHeight="1">
      <c r="B30" s="73" t="s">
        <v>247</v>
      </c>
      <c r="C30" s="74" t="s">
        <v>173</v>
      </c>
      <c r="D30" s="75" t="s">
        <v>30</v>
      </c>
      <c r="E30" s="76">
        <f>SUM(E31:E32)</f>
        <v>0</v>
      </c>
      <c r="F30" s="76">
        <f>SUM(F31:F32)</f>
        <v>0</v>
      </c>
      <c r="G30" s="76">
        <f>SUM(G31:G32)</f>
        <v>0</v>
      </c>
      <c r="H30" s="77">
        <f>SUM(H31:H32)</f>
        <v>0</v>
      </c>
    </row>
    <row r="31" spans="2:10" s="3" customFormat="1" ht="11.25">
      <c r="B31" s="167"/>
      <c r="C31" s="168"/>
      <c r="D31" s="169"/>
      <c r="E31" s="166"/>
      <c r="F31" s="166"/>
      <c r="G31" s="166"/>
      <c r="H31" s="170">
        <f>SUM(E31:G31)</f>
        <v>0</v>
      </c>
      <c r="I31" s="165"/>
      <c r="J31" s="165"/>
    </row>
    <row r="32" spans="2:8" s="3" customFormat="1" ht="11.25" hidden="1">
      <c r="B32" s="82"/>
      <c r="C32" s="78"/>
      <c r="D32" s="79"/>
      <c r="E32" s="83"/>
      <c r="F32" s="83"/>
      <c r="G32" s="83"/>
      <c r="H32" s="81"/>
    </row>
    <row r="33" spans="2:8" s="3" customFormat="1" ht="24">
      <c r="B33" s="73" t="s">
        <v>239</v>
      </c>
      <c r="C33" s="74" t="s">
        <v>25</v>
      </c>
      <c r="D33" s="75" t="s">
        <v>26</v>
      </c>
      <c r="E33" s="76">
        <f>SUM(E34:E36)</f>
        <v>0</v>
      </c>
      <c r="F33" s="76">
        <f>SUM(F34:F36)</f>
        <v>-1052754</v>
      </c>
      <c r="G33" s="76">
        <f>SUM(G34:G36)</f>
        <v>0</v>
      </c>
      <c r="H33" s="77">
        <f>SUM(H34:H36)</f>
        <v>-1052754</v>
      </c>
    </row>
    <row r="34" spans="2:8" s="3" customFormat="1" ht="11.25">
      <c r="B34" s="148" t="s">
        <v>323</v>
      </c>
      <c r="C34" s="78" t="s">
        <v>25</v>
      </c>
      <c r="D34" s="155" t="s">
        <v>322</v>
      </c>
      <c r="E34" s="49"/>
      <c r="F34" s="48">
        <v>-645042.92</v>
      </c>
      <c r="G34" s="48"/>
      <c r="H34" s="81">
        <f>SUM(E34:G34)</f>
        <v>-645042.92</v>
      </c>
    </row>
    <row r="35" spans="2:8" s="3" customFormat="1" ht="11.25">
      <c r="B35" s="148" t="s">
        <v>325</v>
      </c>
      <c r="C35" s="78" t="s">
        <v>25</v>
      </c>
      <c r="D35" s="155" t="s">
        <v>324</v>
      </c>
      <c r="E35" s="49"/>
      <c r="F35" s="48">
        <v>-407711.08</v>
      </c>
      <c r="G35" s="48"/>
      <c r="H35" s="81">
        <f>SUM(E35:G35)</f>
        <v>-407711.08</v>
      </c>
    </row>
    <row r="36" spans="2:8" s="3" customFormat="1" ht="0.75" customHeight="1" thickBot="1">
      <c r="B36" s="84"/>
      <c r="C36" s="85"/>
      <c r="D36" s="86"/>
      <c r="E36" s="87"/>
      <c r="F36" s="87"/>
      <c r="G36" s="87"/>
      <c r="H36" s="88"/>
    </row>
    <row r="37" spans="2:10" s="3" customFormat="1" ht="12" customHeight="1">
      <c r="B37" s="89"/>
      <c r="C37" s="89"/>
      <c r="D37" s="89"/>
      <c r="E37" s="89"/>
      <c r="F37" s="89"/>
      <c r="G37" s="89"/>
      <c r="H37" s="89" t="s">
        <v>28</v>
      </c>
      <c r="J37" s="46" t="s">
        <v>169</v>
      </c>
    </row>
    <row r="38" spans="2:10" s="3" customFormat="1" ht="12" customHeight="1">
      <c r="B38" s="52"/>
      <c r="C38" s="53" t="s">
        <v>4</v>
      </c>
      <c r="D38" s="201" t="s">
        <v>5</v>
      </c>
      <c r="E38" s="54" t="s">
        <v>6</v>
      </c>
      <c r="F38" s="54" t="s">
        <v>127</v>
      </c>
      <c r="G38" s="55" t="s">
        <v>130</v>
      </c>
      <c r="H38" s="90"/>
      <c r="J38" s="46" t="s">
        <v>170</v>
      </c>
    </row>
    <row r="39" spans="2:10" s="3" customFormat="1" ht="12" customHeight="1">
      <c r="B39" s="57" t="s">
        <v>7</v>
      </c>
      <c r="C39" s="58" t="s">
        <v>8</v>
      </c>
      <c r="D39" s="202"/>
      <c r="E39" s="59" t="s">
        <v>9</v>
      </c>
      <c r="F39" s="59" t="s">
        <v>128</v>
      </c>
      <c r="G39" s="60" t="s">
        <v>131</v>
      </c>
      <c r="H39" s="91" t="s">
        <v>10</v>
      </c>
      <c r="J39" s="46" t="s">
        <v>171</v>
      </c>
    </row>
    <row r="40" spans="2:10" s="3" customFormat="1" ht="12" customHeight="1">
      <c r="B40" s="62"/>
      <c r="C40" s="58" t="s">
        <v>11</v>
      </c>
      <c r="D40" s="203"/>
      <c r="E40" s="63" t="s">
        <v>12</v>
      </c>
      <c r="F40" s="59" t="s">
        <v>129</v>
      </c>
      <c r="G40" s="60" t="s">
        <v>132</v>
      </c>
      <c r="H40" s="91"/>
      <c r="J40" s="46" t="s">
        <v>172</v>
      </c>
    </row>
    <row r="41" spans="2:8" s="3" customFormat="1" ht="12" customHeight="1" thickBot="1">
      <c r="B41" s="64">
        <v>1</v>
      </c>
      <c r="C41" s="65">
        <v>2</v>
      </c>
      <c r="D41" s="65">
        <v>3</v>
      </c>
      <c r="E41" s="66">
        <v>4</v>
      </c>
      <c r="F41" s="66">
        <v>5</v>
      </c>
      <c r="G41" s="55" t="s">
        <v>13</v>
      </c>
      <c r="H41" s="90" t="s">
        <v>14</v>
      </c>
    </row>
    <row r="42" spans="2:8" s="3" customFormat="1" ht="24">
      <c r="B42" s="92" t="s">
        <v>238</v>
      </c>
      <c r="C42" s="69" t="s">
        <v>16</v>
      </c>
      <c r="D42" s="70" t="s">
        <v>27</v>
      </c>
      <c r="E42" s="93">
        <f>SUM(E43:E44)</f>
        <v>0</v>
      </c>
      <c r="F42" s="93">
        <f>SUM(F43:F44)</f>
        <v>0</v>
      </c>
      <c r="G42" s="93">
        <f>SUM(G43:G44)</f>
        <v>0</v>
      </c>
      <c r="H42" s="94">
        <f>SUM(H43:H44)</f>
        <v>0</v>
      </c>
    </row>
    <row r="43" spans="2:10" s="3" customFormat="1" ht="11.25">
      <c r="B43" s="160"/>
      <c r="C43" s="161"/>
      <c r="D43" s="162"/>
      <c r="E43" s="163"/>
      <c r="F43" s="163"/>
      <c r="G43" s="163"/>
      <c r="H43" s="164">
        <f>SUM(E43:G43)</f>
        <v>0</v>
      </c>
      <c r="I43" s="165"/>
      <c r="J43" s="165"/>
    </row>
    <row r="44" spans="2:8" s="3" customFormat="1" ht="11.25" hidden="1">
      <c r="B44" s="100"/>
      <c r="C44" s="96"/>
      <c r="D44" s="97"/>
      <c r="E44" s="101"/>
      <c r="F44" s="98"/>
      <c r="G44" s="98"/>
      <c r="H44" s="99"/>
    </row>
    <row r="45" spans="2:8" s="3" customFormat="1" ht="36">
      <c r="B45" s="73" t="s">
        <v>237</v>
      </c>
      <c r="C45" s="74" t="s">
        <v>174</v>
      </c>
      <c r="D45" s="75" t="s">
        <v>33</v>
      </c>
      <c r="E45" s="102">
        <f>SUM(E46:E47)</f>
        <v>0</v>
      </c>
      <c r="F45" s="102">
        <f>SUM(F46:F47)</f>
        <v>0</v>
      </c>
      <c r="G45" s="102">
        <f>SUM(G46:G47)</f>
        <v>0</v>
      </c>
      <c r="H45" s="103">
        <f>SUM(H46:H47)</f>
        <v>0</v>
      </c>
    </row>
    <row r="46" spans="2:10" s="3" customFormat="1" ht="11.25">
      <c r="B46" s="160"/>
      <c r="C46" s="161"/>
      <c r="D46" s="162"/>
      <c r="E46" s="163"/>
      <c r="F46" s="163"/>
      <c r="G46" s="163"/>
      <c r="H46" s="164">
        <f>SUM(E46:G46)</f>
        <v>0</v>
      </c>
      <c r="I46" s="165"/>
      <c r="J46" s="165"/>
    </row>
    <row r="47" spans="2:8" s="3" customFormat="1" ht="11.25" hidden="1">
      <c r="B47" s="100"/>
      <c r="C47" s="96"/>
      <c r="D47" s="97"/>
      <c r="E47" s="101"/>
      <c r="F47" s="98"/>
      <c r="G47" s="98"/>
      <c r="H47" s="99"/>
    </row>
    <row r="48" spans="2:8" s="3" customFormat="1" ht="22.5" customHeight="1">
      <c r="B48" s="104" t="s">
        <v>227</v>
      </c>
      <c r="C48" s="74" t="s">
        <v>24</v>
      </c>
      <c r="D48" s="75" t="s">
        <v>29</v>
      </c>
      <c r="E48" s="105">
        <f>E49+E54+E62+E65+E68+E71+E76+E80+E88</f>
        <v>14188672.21</v>
      </c>
      <c r="F48" s="105">
        <f>F49+F54+F62+F65+F68+F71+F76+F80+F88</f>
        <v>143552813.01</v>
      </c>
      <c r="G48" s="105">
        <f>G49+G54+G62+G65+G68+G71+G76+G80+G88</f>
        <v>33801276.39</v>
      </c>
      <c r="H48" s="106">
        <f>H49+H54+H62+H65+H68+H71+H76+H80+H88</f>
        <v>191542761.61</v>
      </c>
    </row>
    <row r="49" spans="2:8" s="3" customFormat="1" ht="24">
      <c r="B49" s="73" t="s">
        <v>236</v>
      </c>
      <c r="C49" s="74" t="s">
        <v>30</v>
      </c>
      <c r="D49" s="75" t="s">
        <v>31</v>
      </c>
      <c r="E49" s="102">
        <f>SUM(E50:E53)</f>
        <v>0</v>
      </c>
      <c r="F49" s="102">
        <f>SUM(F50:F53)</f>
        <v>105061461.67</v>
      </c>
      <c r="G49" s="102">
        <f>SUM(G50:G53)</f>
        <v>5936369.35</v>
      </c>
      <c r="H49" s="103">
        <f>SUM(H50:H53)</f>
        <v>110997831.02</v>
      </c>
    </row>
    <row r="50" spans="2:8" s="3" customFormat="1" ht="11.25">
      <c r="B50" s="95" t="s">
        <v>317</v>
      </c>
      <c r="C50" s="96" t="s">
        <v>30</v>
      </c>
      <c r="D50" s="156" t="s">
        <v>316</v>
      </c>
      <c r="E50" s="33"/>
      <c r="F50" s="33">
        <v>80695675.04</v>
      </c>
      <c r="G50" s="33">
        <v>4556640.52</v>
      </c>
      <c r="H50" s="99">
        <f>SUM(E50:G50)</f>
        <v>85252315.56</v>
      </c>
    </row>
    <row r="51" spans="2:8" s="3" customFormat="1" ht="11.25">
      <c r="B51" s="95" t="s">
        <v>318</v>
      </c>
      <c r="C51" s="96" t="s">
        <v>30</v>
      </c>
      <c r="D51" s="156" t="s">
        <v>319</v>
      </c>
      <c r="E51" s="33"/>
      <c r="F51" s="33"/>
      <c r="G51" s="33">
        <v>900</v>
      </c>
      <c r="H51" s="99">
        <f>SUM(E51:G51)</f>
        <v>900</v>
      </c>
    </row>
    <row r="52" spans="2:8" s="3" customFormat="1" ht="11.25">
      <c r="B52" s="95" t="s">
        <v>320</v>
      </c>
      <c r="C52" s="96" t="s">
        <v>30</v>
      </c>
      <c r="D52" s="156" t="s">
        <v>321</v>
      </c>
      <c r="E52" s="33"/>
      <c r="F52" s="33">
        <v>24365786.63</v>
      </c>
      <c r="G52" s="33">
        <v>1378828.83</v>
      </c>
      <c r="H52" s="99">
        <f>SUM(E52:G52)</f>
        <v>25744615.46</v>
      </c>
    </row>
    <row r="53" spans="2:8" s="3" customFormat="1" ht="12" customHeight="1" hidden="1">
      <c r="B53" s="100"/>
      <c r="C53" s="96"/>
      <c r="D53" s="97"/>
      <c r="E53" s="101"/>
      <c r="F53" s="101"/>
      <c r="G53" s="101"/>
      <c r="H53" s="99"/>
    </row>
    <row r="54" spans="2:8" s="3" customFormat="1" ht="24">
      <c r="B54" s="73" t="s">
        <v>235</v>
      </c>
      <c r="C54" s="74" t="s">
        <v>26</v>
      </c>
      <c r="D54" s="75" t="s">
        <v>32</v>
      </c>
      <c r="E54" s="102">
        <f>SUM(E55:E61)</f>
        <v>0</v>
      </c>
      <c r="F54" s="102">
        <f>SUM(F55:F61)</f>
        <v>22955799.78</v>
      </c>
      <c r="G54" s="102">
        <f>SUM(G55:G61)</f>
        <v>3280713.22</v>
      </c>
      <c r="H54" s="103">
        <f>SUM(H55:H61)</f>
        <v>26236513</v>
      </c>
    </row>
    <row r="55" spans="2:8" s="3" customFormat="1" ht="11.25">
      <c r="B55" s="95" t="s">
        <v>304</v>
      </c>
      <c r="C55" s="96" t="s">
        <v>26</v>
      </c>
      <c r="D55" s="156" t="s">
        <v>305</v>
      </c>
      <c r="E55" s="33"/>
      <c r="F55" s="33">
        <v>161943</v>
      </c>
      <c r="G55" s="33">
        <v>64126.3</v>
      </c>
      <c r="H55" s="99">
        <f aca="true" t="shared" si="0" ref="H55:H60">SUM(E55:G55)</f>
        <v>226069.3</v>
      </c>
    </row>
    <row r="56" spans="2:8" s="3" customFormat="1" ht="11.25">
      <c r="B56" s="95" t="s">
        <v>307</v>
      </c>
      <c r="C56" s="96" t="s">
        <v>26</v>
      </c>
      <c r="D56" s="156" t="s">
        <v>306</v>
      </c>
      <c r="E56" s="33"/>
      <c r="F56" s="33">
        <v>300040</v>
      </c>
      <c r="G56" s="33">
        <v>289800</v>
      </c>
      <c r="H56" s="99">
        <f t="shared" si="0"/>
        <v>589840</v>
      </c>
    </row>
    <row r="57" spans="2:8" s="3" customFormat="1" ht="11.25">
      <c r="B57" s="95" t="s">
        <v>308</v>
      </c>
      <c r="C57" s="96" t="s">
        <v>26</v>
      </c>
      <c r="D57" s="156" t="s">
        <v>309</v>
      </c>
      <c r="E57" s="33"/>
      <c r="F57" s="33">
        <v>7390836.4</v>
      </c>
      <c r="G57" s="33">
        <v>1199089.5</v>
      </c>
      <c r="H57" s="99">
        <f t="shared" si="0"/>
        <v>8589925.9</v>
      </c>
    </row>
    <row r="58" spans="2:8" s="3" customFormat="1" ht="11.25">
      <c r="B58" s="95" t="s">
        <v>311</v>
      </c>
      <c r="C58" s="96" t="s">
        <v>26</v>
      </c>
      <c r="D58" s="156" t="s">
        <v>310</v>
      </c>
      <c r="E58" s="33"/>
      <c r="F58" s="33">
        <v>10831341.66</v>
      </c>
      <c r="G58" s="33">
        <v>571470.08</v>
      </c>
      <c r="H58" s="99">
        <f t="shared" si="0"/>
        <v>11402811.74</v>
      </c>
    </row>
    <row r="59" spans="2:8" s="3" customFormat="1" ht="11.25">
      <c r="B59" s="95" t="s">
        <v>313</v>
      </c>
      <c r="C59" s="96" t="s">
        <v>26</v>
      </c>
      <c r="D59" s="156" t="s">
        <v>312</v>
      </c>
      <c r="E59" s="33"/>
      <c r="F59" s="33">
        <v>4271638.72</v>
      </c>
      <c r="G59" s="33">
        <v>1155127.34</v>
      </c>
      <c r="H59" s="99">
        <f t="shared" si="0"/>
        <v>5426766.06</v>
      </c>
    </row>
    <row r="60" spans="2:8" s="3" customFormat="1" ht="11.25">
      <c r="B60" s="95" t="s">
        <v>315</v>
      </c>
      <c r="C60" s="96" t="s">
        <v>26</v>
      </c>
      <c r="D60" s="156" t="s">
        <v>314</v>
      </c>
      <c r="E60" s="33"/>
      <c r="F60" s="33"/>
      <c r="G60" s="33">
        <v>1100</v>
      </c>
      <c r="H60" s="99">
        <f t="shared" si="0"/>
        <v>1100</v>
      </c>
    </row>
    <row r="61" spans="2:8" s="3" customFormat="1" ht="12" customHeight="1" hidden="1">
      <c r="B61" s="100"/>
      <c r="C61" s="96"/>
      <c r="D61" s="97"/>
      <c r="E61" s="101"/>
      <c r="F61" s="101"/>
      <c r="G61" s="101"/>
      <c r="H61" s="99"/>
    </row>
    <row r="62" spans="2:8" s="3" customFormat="1" ht="24">
      <c r="B62" s="73" t="s">
        <v>234</v>
      </c>
      <c r="C62" s="74" t="s">
        <v>33</v>
      </c>
      <c r="D62" s="75" t="s">
        <v>34</v>
      </c>
      <c r="E62" s="102">
        <f>SUM(E63:E64)</f>
        <v>0</v>
      </c>
      <c r="F62" s="102">
        <f>SUM(F63:F64)</f>
        <v>0</v>
      </c>
      <c r="G62" s="102">
        <f>SUM(G63:G64)</f>
        <v>0</v>
      </c>
      <c r="H62" s="103">
        <f>SUM(H63:H64)</f>
        <v>0</v>
      </c>
    </row>
    <row r="63" spans="2:10" s="3" customFormat="1" ht="11.25">
      <c r="B63" s="160"/>
      <c r="C63" s="161"/>
      <c r="D63" s="162"/>
      <c r="E63" s="166"/>
      <c r="F63" s="163"/>
      <c r="G63" s="163"/>
      <c r="H63" s="164">
        <f>SUM(E63:G63)</f>
        <v>0</v>
      </c>
      <c r="I63" s="165"/>
      <c r="J63" s="165"/>
    </row>
    <row r="64" spans="2:8" s="3" customFormat="1" ht="11.25" hidden="1">
      <c r="B64" s="100"/>
      <c r="C64" s="96"/>
      <c r="D64" s="97"/>
      <c r="E64" s="98"/>
      <c r="F64" s="98"/>
      <c r="G64" s="98"/>
      <c r="H64" s="99"/>
    </row>
    <row r="65" spans="2:8" s="3" customFormat="1" ht="24">
      <c r="B65" s="73" t="s">
        <v>233</v>
      </c>
      <c r="C65" s="74" t="s">
        <v>31</v>
      </c>
      <c r="D65" s="75" t="s">
        <v>35</v>
      </c>
      <c r="E65" s="102">
        <f>SUM(E66:E67)</f>
        <v>0</v>
      </c>
      <c r="F65" s="102">
        <f>SUM(F66:F67)</f>
        <v>0</v>
      </c>
      <c r="G65" s="102">
        <f>SUM(G66:G67)</f>
        <v>0</v>
      </c>
      <c r="H65" s="103">
        <f>SUM(H66:H67)</f>
        <v>0</v>
      </c>
    </row>
    <row r="66" spans="2:10" s="3" customFormat="1" ht="11.25">
      <c r="B66" s="160"/>
      <c r="C66" s="161"/>
      <c r="D66" s="162"/>
      <c r="E66" s="163"/>
      <c r="F66" s="163"/>
      <c r="G66" s="163"/>
      <c r="H66" s="164">
        <f>SUM(E66:G66)</f>
        <v>0</v>
      </c>
      <c r="I66" s="165"/>
      <c r="J66" s="165"/>
    </row>
    <row r="67" spans="2:8" s="3" customFormat="1" ht="11.25" hidden="1">
      <c r="B67" s="100"/>
      <c r="C67" s="96"/>
      <c r="D67" s="97"/>
      <c r="E67" s="101"/>
      <c r="F67" s="101"/>
      <c r="G67" s="101"/>
      <c r="H67" s="99"/>
    </row>
    <row r="68" spans="2:8" s="3" customFormat="1" ht="24">
      <c r="B68" s="73" t="s">
        <v>232</v>
      </c>
      <c r="C68" s="74" t="s">
        <v>34</v>
      </c>
      <c r="D68" s="75" t="s">
        <v>36</v>
      </c>
      <c r="E68" s="102">
        <f>SUM(E69:E70)</f>
        <v>0</v>
      </c>
      <c r="F68" s="102">
        <f>SUM(F69:F70)</f>
        <v>0</v>
      </c>
      <c r="G68" s="102">
        <f>SUM(G69:G70)</f>
        <v>0</v>
      </c>
      <c r="H68" s="103">
        <f>SUM(H69:H70)</f>
        <v>0</v>
      </c>
    </row>
    <row r="69" spans="2:10" s="3" customFormat="1" ht="11.25">
      <c r="B69" s="160"/>
      <c r="C69" s="161"/>
      <c r="D69" s="162"/>
      <c r="E69" s="163"/>
      <c r="F69" s="163"/>
      <c r="G69" s="163"/>
      <c r="H69" s="164">
        <f>SUM(E69:G69)</f>
        <v>0</v>
      </c>
      <c r="I69" s="165"/>
      <c r="J69" s="165"/>
    </row>
    <row r="70" spans="2:8" s="3" customFormat="1" ht="11.25" hidden="1">
      <c r="B70" s="100"/>
      <c r="C70" s="96"/>
      <c r="D70" s="97"/>
      <c r="E70" s="101"/>
      <c r="F70" s="101"/>
      <c r="G70" s="101"/>
      <c r="H70" s="99"/>
    </row>
    <row r="71" spans="2:8" s="3" customFormat="1" ht="24">
      <c r="B71" s="73" t="s">
        <v>231</v>
      </c>
      <c r="C71" s="74" t="s">
        <v>35</v>
      </c>
      <c r="D71" s="75" t="s">
        <v>37</v>
      </c>
      <c r="E71" s="102">
        <f>SUM(E72:E75)</f>
        <v>14188672.21</v>
      </c>
      <c r="F71" s="102">
        <f>SUM(F72:F75)</f>
        <v>919038.06</v>
      </c>
      <c r="G71" s="102">
        <f>SUM(G72:G75)</f>
        <v>26418.65</v>
      </c>
      <c r="H71" s="102">
        <f>SUM(H72:H75)</f>
        <v>15134128.92</v>
      </c>
    </row>
    <row r="72" spans="2:8" s="3" customFormat="1" ht="11.25">
      <c r="B72" s="95" t="s">
        <v>299</v>
      </c>
      <c r="C72" s="96" t="s">
        <v>35</v>
      </c>
      <c r="D72" s="156" t="s">
        <v>298</v>
      </c>
      <c r="E72" s="33">
        <v>14188672.21</v>
      </c>
      <c r="F72" s="33"/>
      <c r="G72" s="33"/>
      <c r="H72" s="99">
        <f>SUM(E72:G72)</f>
        <v>14188672.21</v>
      </c>
    </row>
    <row r="73" spans="2:8" s="3" customFormat="1" ht="22.5">
      <c r="B73" s="95" t="s">
        <v>301</v>
      </c>
      <c r="C73" s="96" t="s">
        <v>35</v>
      </c>
      <c r="D73" s="156" t="s">
        <v>300</v>
      </c>
      <c r="E73" s="33"/>
      <c r="F73" s="33">
        <v>7944.69</v>
      </c>
      <c r="G73" s="33"/>
      <c r="H73" s="99">
        <f>SUM(E73:G73)</f>
        <v>7944.69</v>
      </c>
    </row>
    <row r="74" spans="2:8" s="3" customFormat="1" ht="11.25">
      <c r="B74" s="95" t="s">
        <v>303</v>
      </c>
      <c r="C74" s="96" t="s">
        <v>35</v>
      </c>
      <c r="D74" s="156" t="s">
        <v>302</v>
      </c>
      <c r="E74" s="33"/>
      <c r="F74" s="33">
        <v>911093.37</v>
      </c>
      <c r="G74" s="33">
        <v>26418.65</v>
      </c>
      <c r="H74" s="99">
        <f>SUM(E74:G74)</f>
        <v>937512.02</v>
      </c>
    </row>
    <row r="75" spans="2:8" s="3" customFormat="1" ht="11.25" hidden="1">
      <c r="B75" s="100"/>
      <c r="C75" s="96"/>
      <c r="D75" s="97"/>
      <c r="E75" s="101"/>
      <c r="F75" s="101"/>
      <c r="G75" s="101"/>
      <c r="H75" s="99"/>
    </row>
    <row r="76" spans="2:8" s="3" customFormat="1" ht="24">
      <c r="B76" s="73" t="s">
        <v>230</v>
      </c>
      <c r="C76" s="74" t="s">
        <v>36</v>
      </c>
      <c r="D76" s="75" t="s">
        <v>40</v>
      </c>
      <c r="E76" s="102">
        <f>SUM(E77:E79)</f>
        <v>0</v>
      </c>
      <c r="F76" s="102">
        <f>SUM(F77:F79)</f>
        <v>14616513.5</v>
      </c>
      <c r="G76" s="102">
        <f>SUM(G77:G79)</f>
        <v>24557775.17</v>
      </c>
      <c r="H76" s="103">
        <f>SUM(H77:H79)</f>
        <v>39174288.67</v>
      </c>
    </row>
    <row r="77" spans="2:8" s="3" customFormat="1" ht="11.25">
      <c r="B77" s="95" t="s">
        <v>294</v>
      </c>
      <c r="C77" s="96" t="s">
        <v>36</v>
      </c>
      <c r="D77" s="156" t="s">
        <v>295</v>
      </c>
      <c r="E77" s="33"/>
      <c r="F77" s="33">
        <v>12748253.85</v>
      </c>
      <c r="G77" s="33">
        <v>196297.28</v>
      </c>
      <c r="H77" s="99">
        <f>SUM(E77:G77)</f>
        <v>12944551.13</v>
      </c>
    </row>
    <row r="78" spans="2:8" s="3" customFormat="1" ht="11.25">
      <c r="B78" s="95" t="s">
        <v>297</v>
      </c>
      <c r="C78" s="96" t="s">
        <v>36</v>
      </c>
      <c r="D78" s="156" t="s">
        <v>296</v>
      </c>
      <c r="E78" s="33"/>
      <c r="F78" s="33">
        <v>1868259.65</v>
      </c>
      <c r="G78" s="33">
        <v>24361477.89</v>
      </c>
      <c r="H78" s="99">
        <f>SUM(E78:G78)</f>
        <v>26229737.54</v>
      </c>
    </row>
    <row r="79" spans="2:8" s="3" customFormat="1" ht="12" customHeight="1" hidden="1">
      <c r="B79" s="100"/>
      <c r="C79" s="96"/>
      <c r="D79" s="97"/>
      <c r="E79" s="101"/>
      <c r="F79" s="101"/>
      <c r="G79" s="101"/>
      <c r="H79" s="99"/>
    </row>
    <row r="80" spans="2:8" s="3" customFormat="1" ht="25.5" customHeight="1">
      <c r="B80" s="73" t="s">
        <v>229</v>
      </c>
      <c r="C80" s="74" t="s">
        <v>37</v>
      </c>
      <c r="D80" s="75" t="s">
        <v>175</v>
      </c>
      <c r="E80" s="102">
        <f>SUM(E81:E82)</f>
        <v>0</v>
      </c>
      <c r="F80" s="102">
        <f>SUM(F81:F82)</f>
        <v>0</v>
      </c>
      <c r="G80" s="102">
        <f>SUM(G81:G82)</f>
        <v>0</v>
      </c>
      <c r="H80" s="103">
        <f>SUM(H81:H82)</f>
        <v>0</v>
      </c>
    </row>
    <row r="81" spans="2:10" s="3" customFormat="1" ht="11.25">
      <c r="B81" s="160"/>
      <c r="C81" s="161"/>
      <c r="D81" s="162"/>
      <c r="E81" s="163"/>
      <c r="F81" s="163"/>
      <c r="G81" s="163"/>
      <c r="H81" s="164">
        <f>SUM(E81:G81)</f>
        <v>0</v>
      </c>
      <c r="I81" s="165"/>
      <c r="J81" s="165"/>
    </row>
    <row r="82" spans="2:8" s="3" customFormat="1" ht="0.75" customHeight="1" thickBot="1">
      <c r="B82" s="100"/>
      <c r="C82" s="107"/>
      <c r="D82" s="108"/>
      <c r="E82" s="109"/>
      <c r="F82" s="109"/>
      <c r="G82" s="109"/>
      <c r="H82" s="110"/>
    </row>
    <row r="83" spans="2:8" s="3" customFormat="1" ht="12" customHeight="1">
      <c r="B83" s="89"/>
      <c r="C83" s="89"/>
      <c r="D83" s="89"/>
      <c r="E83" s="89"/>
      <c r="F83" s="89"/>
      <c r="G83" s="89"/>
      <c r="H83" s="89" t="s">
        <v>39</v>
      </c>
    </row>
    <row r="84" spans="2:8" s="3" customFormat="1" ht="12" customHeight="1">
      <c r="B84" s="111"/>
      <c r="C84" s="53" t="s">
        <v>4</v>
      </c>
      <c r="D84" s="201" t="s">
        <v>5</v>
      </c>
      <c r="E84" s="54" t="s">
        <v>6</v>
      </c>
      <c r="F84" s="54" t="s">
        <v>127</v>
      </c>
      <c r="G84" s="55" t="s">
        <v>130</v>
      </c>
      <c r="H84" s="90"/>
    </row>
    <row r="85" spans="2:8" s="3" customFormat="1" ht="12" customHeight="1">
      <c r="B85" s="58" t="s">
        <v>7</v>
      </c>
      <c r="C85" s="58" t="s">
        <v>8</v>
      </c>
      <c r="D85" s="202"/>
      <c r="E85" s="59" t="s">
        <v>9</v>
      </c>
      <c r="F85" s="59" t="s">
        <v>128</v>
      </c>
      <c r="G85" s="60" t="s">
        <v>131</v>
      </c>
      <c r="H85" s="91" t="s">
        <v>10</v>
      </c>
    </row>
    <row r="86" spans="2:8" s="3" customFormat="1" ht="12" customHeight="1">
      <c r="B86" s="112"/>
      <c r="C86" s="113" t="s">
        <v>11</v>
      </c>
      <c r="D86" s="203"/>
      <c r="E86" s="63" t="s">
        <v>12</v>
      </c>
      <c r="F86" s="63" t="s">
        <v>129</v>
      </c>
      <c r="G86" s="114" t="s">
        <v>132</v>
      </c>
      <c r="H86" s="91"/>
    </row>
    <row r="87" spans="2:8" s="3" customFormat="1" ht="12" customHeight="1" thickBot="1">
      <c r="B87" s="64">
        <v>1</v>
      </c>
      <c r="C87" s="115">
        <v>2</v>
      </c>
      <c r="D87" s="115">
        <v>3</v>
      </c>
      <c r="E87" s="116">
        <v>4</v>
      </c>
      <c r="F87" s="116">
        <v>5</v>
      </c>
      <c r="G87" s="117" t="s">
        <v>13</v>
      </c>
      <c r="H87" s="118" t="s">
        <v>14</v>
      </c>
    </row>
    <row r="88" spans="2:8" s="3" customFormat="1" ht="24">
      <c r="B88" s="92" t="s">
        <v>228</v>
      </c>
      <c r="C88" s="69" t="s">
        <v>40</v>
      </c>
      <c r="D88" s="70" t="s">
        <v>38</v>
      </c>
      <c r="E88" s="93">
        <f>SUM(E89:E90)</f>
        <v>0</v>
      </c>
      <c r="F88" s="93">
        <f>SUM(F89:F90)</f>
        <v>0</v>
      </c>
      <c r="G88" s="93">
        <f>SUM(G89:G90)</f>
        <v>0</v>
      </c>
      <c r="H88" s="94">
        <f>SUM(H89:H90)</f>
        <v>0</v>
      </c>
    </row>
    <row r="89" spans="2:10" s="3" customFormat="1" ht="11.25">
      <c r="B89" s="160"/>
      <c r="C89" s="161"/>
      <c r="D89" s="162"/>
      <c r="E89" s="163"/>
      <c r="F89" s="163"/>
      <c r="G89" s="163"/>
      <c r="H89" s="164">
        <f>SUM(E89:G89)</f>
        <v>0</v>
      </c>
      <c r="I89" s="165"/>
      <c r="J89" s="165"/>
    </row>
    <row r="90" spans="2:8" s="3" customFormat="1" ht="12" customHeight="1" hidden="1">
      <c r="B90" s="95"/>
      <c r="C90" s="96"/>
      <c r="D90" s="97"/>
      <c r="E90" s="101"/>
      <c r="F90" s="101"/>
      <c r="G90" s="101"/>
      <c r="H90" s="99"/>
    </row>
    <row r="91" spans="2:8" s="3" customFormat="1" ht="15" customHeight="1">
      <c r="B91" s="119" t="s">
        <v>182</v>
      </c>
      <c r="C91" s="74" t="s">
        <v>41</v>
      </c>
      <c r="D91" s="75"/>
      <c r="E91" s="102">
        <f>E94+E129</f>
        <v>993764</v>
      </c>
      <c r="F91" s="102">
        <f>F94+F129</f>
        <v>-18910480.81</v>
      </c>
      <c r="G91" s="102">
        <f>G94+G129</f>
        <v>435605.09</v>
      </c>
      <c r="H91" s="103">
        <f>H94+H129</f>
        <v>-17481111.72</v>
      </c>
    </row>
    <row r="92" spans="2:8" s="3" customFormat="1" ht="15" customHeight="1">
      <c r="B92" s="73" t="s">
        <v>183</v>
      </c>
      <c r="C92" s="74" t="s">
        <v>42</v>
      </c>
      <c r="D92" s="75"/>
      <c r="E92" s="120">
        <f>E17-E48</f>
        <v>993764</v>
      </c>
      <c r="F92" s="120">
        <f>F17-F48</f>
        <v>-18910480.81</v>
      </c>
      <c r="G92" s="120">
        <f>G17-G48</f>
        <v>435605.09</v>
      </c>
      <c r="H92" s="121">
        <f>H17-H48</f>
        <v>-17481111.72</v>
      </c>
    </row>
    <row r="93" spans="2:8" s="3" customFormat="1" ht="15" customHeight="1">
      <c r="B93" s="73" t="s">
        <v>157</v>
      </c>
      <c r="C93" s="74" t="s">
        <v>43</v>
      </c>
      <c r="D93" s="75"/>
      <c r="E93" s="39"/>
      <c r="F93" s="33"/>
      <c r="G93" s="33"/>
      <c r="H93" s="99">
        <f>SUM(E93:G93)</f>
        <v>0</v>
      </c>
    </row>
    <row r="94" spans="2:8" s="3" customFormat="1" ht="22.5">
      <c r="B94" s="119" t="s">
        <v>266</v>
      </c>
      <c r="C94" s="74" t="s">
        <v>44</v>
      </c>
      <c r="D94" s="75"/>
      <c r="E94" s="105">
        <f>E95+E98+E101+E104+E111+E114+E117+E128+E125</f>
        <v>0</v>
      </c>
      <c r="F94" s="105">
        <f>F95+F98+F101+F104+F111+F114+F117+F128+F125</f>
        <v>-11751716.24</v>
      </c>
      <c r="G94" s="105">
        <f>G95+G98+G101+G104+G111+G114+G117+G128+G125</f>
        <v>326942.25</v>
      </c>
      <c r="H94" s="106">
        <f>H95+H98+H101+H104+H111+H114+H117+H128+H125</f>
        <v>-11424773.99</v>
      </c>
    </row>
    <row r="95" spans="2:8" s="3" customFormat="1" ht="15" customHeight="1">
      <c r="B95" s="73" t="s">
        <v>184</v>
      </c>
      <c r="C95" s="74" t="s">
        <v>45</v>
      </c>
      <c r="D95" s="75"/>
      <c r="E95" s="102">
        <f>E96-E97</f>
        <v>0</v>
      </c>
      <c r="F95" s="102">
        <f>F96-F97</f>
        <v>-11374249.52</v>
      </c>
      <c r="G95" s="102">
        <f>G96-G97</f>
        <v>-11333.28</v>
      </c>
      <c r="H95" s="103">
        <f>H96-H97</f>
        <v>-11385582.8</v>
      </c>
    </row>
    <row r="96" spans="2:8" s="3" customFormat="1" ht="22.5">
      <c r="B96" s="122" t="s">
        <v>187</v>
      </c>
      <c r="C96" s="74" t="s">
        <v>46</v>
      </c>
      <c r="D96" s="75" t="s">
        <v>44</v>
      </c>
      <c r="E96" s="33">
        <v>993764</v>
      </c>
      <c r="F96" s="33">
        <v>2426758.33</v>
      </c>
      <c r="G96" s="33">
        <v>184964</v>
      </c>
      <c r="H96" s="99">
        <f>SUM(E96:G96)</f>
        <v>3605486.33</v>
      </c>
    </row>
    <row r="97" spans="2:8" s="3" customFormat="1" ht="11.25">
      <c r="B97" s="122" t="s">
        <v>188</v>
      </c>
      <c r="C97" s="74" t="s">
        <v>47</v>
      </c>
      <c r="D97" s="75" t="s">
        <v>154</v>
      </c>
      <c r="E97" s="33">
        <v>993764</v>
      </c>
      <c r="F97" s="33">
        <v>13801007.85</v>
      </c>
      <c r="G97" s="33">
        <v>196297.28</v>
      </c>
      <c r="H97" s="99">
        <f>SUM(E97:G97)</f>
        <v>14991069.13</v>
      </c>
    </row>
    <row r="98" spans="2:8" s="3" customFormat="1" ht="12">
      <c r="B98" s="73" t="s">
        <v>185</v>
      </c>
      <c r="C98" s="74" t="s">
        <v>49</v>
      </c>
      <c r="D98" s="75"/>
      <c r="E98" s="102">
        <f>E99-E100</f>
        <v>0</v>
      </c>
      <c r="F98" s="102">
        <f>F99-F100</f>
        <v>0</v>
      </c>
      <c r="G98" s="102">
        <f>G99-G100</f>
        <v>0</v>
      </c>
      <c r="H98" s="103">
        <f>H99-H100</f>
        <v>0</v>
      </c>
    </row>
    <row r="99" spans="2:8" s="3" customFormat="1" ht="22.5">
      <c r="B99" s="122" t="s">
        <v>189</v>
      </c>
      <c r="C99" s="74" t="s">
        <v>50</v>
      </c>
      <c r="D99" s="75" t="s">
        <v>45</v>
      </c>
      <c r="E99" s="33"/>
      <c r="F99" s="33"/>
      <c r="G99" s="33"/>
      <c r="H99" s="99">
        <f>SUM(E99:G99)</f>
        <v>0</v>
      </c>
    </row>
    <row r="100" spans="2:8" s="3" customFormat="1" ht="11.25">
      <c r="B100" s="122" t="s">
        <v>190</v>
      </c>
      <c r="C100" s="74" t="s">
        <v>51</v>
      </c>
      <c r="D100" s="75" t="s">
        <v>155</v>
      </c>
      <c r="E100" s="33"/>
      <c r="F100" s="33"/>
      <c r="G100" s="33"/>
      <c r="H100" s="99">
        <f>SUM(E100:G100)</f>
        <v>0</v>
      </c>
    </row>
    <row r="101" spans="2:8" s="3" customFormat="1" ht="12" customHeight="1">
      <c r="B101" s="73" t="s">
        <v>186</v>
      </c>
      <c r="C101" s="74" t="s">
        <v>53</v>
      </c>
      <c r="D101" s="75"/>
      <c r="E101" s="102">
        <f>E102-E103</f>
        <v>0</v>
      </c>
      <c r="F101" s="102">
        <f>F102-F103</f>
        <v>-407711.08</v>
      </c>
      <c r="G101" s="102">
        <f>G102-G103</f>
        <v>0</v>
      </c>
      <c r="H101" s="103">
        <f>H102-H103</f>
        <v>-407711.08</v>
      </c>
    </row>
    <row r="102" spans="2:8" s="3" customFormat="1" ht="22.5">
      <c r="B102" s="122" t="s">
        <v>191</v>
      </c>
      <c r="C102" s="74" t="s">
        <v>54</v>
      </c>
      <c r="D102" s="75" t="s">
        <v>49</v>
      </c>
      <c r="E102" s="33"/>
      <c r="F102" s="33"/>
      <c r="G102" s="33"/>
      <c r="H102" s="99">
        <f>SUM(E102:G102)</f>
        <v>0</v>
      </c>
    </row>
    <row r="103" spans="2:8" s="3" customFormat="1" ht="11.25">
      <c r="B103" s="122" t="s">
        <v>192</v>
      </c>
      <c r="C103" s="74" t="s">
        <v>55</v>
      </c>
      <c r="D103" s="75" t="s">
        <v>156</v>
      </c>
      <c r="E103" s="33"/>
      <c r="F103" s="33">
        <v>407711.08</v>
      </c>
      <c r="G103" s="33"/>
      <c r="H103" s="99">
        <f>SUM(E103:G103)</f>
        <v>407711.08</v>
      </c>
    </row>
    <row r="104" spans="2:8" s="3" customFormat="1" ht="12">
      <c r="B104" s="73" t="s">
        <v>193</v>
      </c>
      <c r="C104" s="74" t="s">
        <v>57</v>
      </c>
      <c r="D104" s="75"/>
      <c r="E104" s="102">
        <f>E105-E108</f>
        <v>0</v>
      </c>
      <c r="F104" s="102">
        <f>F105-F108</f>
        <v>30244.36</v>
      </c>
      <c r="G104" s="102">
        <f>G105-G108</f>
        <v>338275.53</v>
      </c>
      <c r="H104" s="103">
        <f>H105-H108</f>
        <v>368519.89</v>
      </c>
    </row>
    <row r="105" spans="2:8" s="3" customFormat="1" ht="33.75">
      <c r="B105" s="122" t="s">
        <v>251</v>
      </c>
      <c r="C105" s="74" t="s">
        <v>58</v>
      </c>
      <c r="D105" s="75" t="s">
        <v>59</v>
      </c>
      <c r="E105" s="39"/>
      <c r="F105" s="39">
        <v>1898504.01</v>
      </c>
      <c r="G105" s="39">
        <v>24699753.42</v>
      </c>
      <c r="H105" s="99">
        <f>SUM(E105:G105)</f>
        <v>26598257.43</v>
      </c>
    </row>
    <row r="106" spans="2:10" s="3" customFormat="1" ht="11.25">
      <c r="B106" s="160"/>
      <c r="C106" s="161"/>
      <c r="D106" s="162"/>
      <c r="E106" s="163"/>
      <c r="F106" s="163"/>
      <c r="G106" s="163"/>
      <c r="H106" s="164">
        <f>SUM(E106:G106)</f>
        <v>0</v>
      </c>
      <c r="I106" s="165"/>
      <c r="J106" s="165"/>
    </row>
    <row r="107" spans="2:8" s="3" customFormat="1" ht="11.25" hidden="1">
      <c r="B107" s="95"/>
      <c r="C107" s="96"/>
      <c r="D107" s="97"/>
      <c r="E107" s="101"/>
      <c r="F107" s="101"/>
      <c r="G107" s="101"/>
      <c r="H107" s="99"/>
    </row>
    <row r="108" spans="2:8" s="3" customFormat="1" ht="22.5">
      <c r="B108" s="122" t="s">
        <v>252</v>
      </c>
      <c r="C108" s="74" t="s">
        <v>60</v>
      </c>
      <c r="D108" s="75" t="s">
        <v>61</v>
      </c>
      <c r="E108" s="39"/>
      <c r="F108" s="39">
        <v>1868259.65</v>
      </c>
      <c r="G108" s="39">
        <v>24361477.89</v>
      </c>
      <c r="H108" s="99">
        <f>SUM(E108:G108)</f>
        <v>26229737.54</v>
      </c>
    </row>
    <row r="109" spans="2:10" s="3" customFormat="1" ht="11.25">
      <c r="B109" s="160"/>
      <c r="C109" s="161"/>
      <c r="D109" s="162"/>
      <c r="E109" s="163"/>
      <c r="F109" s="163"/>
      <c r="G109" s="163"/>
      <c r="H109" s="164">
        <f>SUM(E109:G109)</f>
        <v>0</v>
      </c>
      <c r="I109" s="165"/>
      <c r="J109" s="165"/>
    </row>
    <row r="110" spans="2:8" s="3" customFormat="1" ht="11.25" hidden="1">
      <c r="B110" s="95"/>
      <c r="C110" s="96"/>
      <c r="D110" s="97"/>
      <c r="E110" s="101"/>
      <c r="F110" s="101"/>
      <c r="G110" s="101"/>
      <c r="H110" s="99"/>
    </row>
    <row r="111" spans="2:8" s="3" customFormat="1" ht="12">
      <c r="B111" s="73" t="s">
        <v>248</v>
      </c>
      <c r="C111" s="74" t="s">
        <v>62</v>
      </c>
      <c r="D111" s="75"/>
      <c r="E111" s="102">
        <f>E112-E113</f>
        <v>0</v>
      </c>
      <c r="F111" s="102">
        <f>F112-F113</f>
        <v>0</v>
      </c>
      <c r="G111" s="102">
        <f>G112-G113</f>
        <v>0</v>
      </c>
      <c r="H111" s="103">
        <f>H112-H113</f>
        <v>0</v>
      </c>
    </row>
    <row r="112" spans="2:8" s="3" customFormat="1" ht="22.5">
      <c r="B112" s="122" t="s">
        <v>249</v>
      </c>
      <c r="C112" s="74" t="s">
        <v>63</v>
      </c>
      <c r="D112" s="75" t="s">
        <v>253</v>
      </c>
      <c r="E112" s="33"/>
      <c r="F112" s="33">
        <v>59400</v>
      </c>
      <c r="G112" s="33"/>
      <c r="H112" s="99">
        <f>SUM(E112:G112)</f>
        <v>59400</v>
      </c>
    </row>
    <row r="113" spans="2:8" s="3" customFormat="1" ht="11.25">
      <c r="B113" s="122" t="s">
        <v>250</v>
      </c>
      <c r="C113" s="74" t="s">
        <v>65</v>
      </c>
      <c r="D113" s="75" t="s">
        <v>254</v>
      </c>
      <c r="E113" s="33"/>
      <c r="F113" s="33">
        <v>59400</v>
      </c>
      <c r="G113" s="33"/>
      <c r="H113" s="99">
        <f>SUM(E113:G113)</f>
        <v>59400</v>
      </c>
    </row>
    <row r="114" spans="2:8" s="3" customFormat="1" ht="12">
      <c r="B114" s="73" t="s">
        <v>256</v>
      </c>
      <c r="C114" s="151" t="s">
        <v>255</v>
      </c>
      <c r="D114" s="152"/>
      <c r="E114" s="153">
        <f>E115-E116</f>
        <v>0</v>
      </c>
      <c r="F114" s="153">
        <f>F115-F116</f>
        <v>0</v>
      </c>
      <c r="G114" s="153">
        <f>G115-G116</f>
        <v>0</v>
      </c>
      <c r="H114" s="154">
        <f>H115-H116</f>
        <v>0</v>
      </c>
    </row>
    <row r="115" spans="2:8" s="3" customFormat="1" ht="22.5">
      <c r="B115" s="122" t="s">
        <v>259</v>
      </c>
      <c r="C115" s="74" t="s">
        <v>257</v>
      </c>
      <c r="D115" s="75" t="s">
        <v>57</v>
      </c>
      <c r="E115" s="39"/>
      <c r="F115" s="33"/>
      <c r="G115" s="33"/>
      <c r="H115" s="99">
        <f>SUM(E115:G115)</f>
        <v>0</v>
      </c>
    </row>
    <row r="116" spans="2:8" s="3" customFormat="1" ht="11.25">
      <c r="B116" s="122" t="s">
        <v>260</v>
      </c>
      <c r="C116" s="74" t="s">
        <v>258</v>
      </c>
      <c r="D116" s="75" t="s">
        <v>267</v>
      </c>
      <c r="E116" s="39"/>
      <c r="F116" s="33"/>
      <c r="G116" s="33"/>
      <c r="H116" s="99">
        <f>SUM(E116:G116)</f>
        <v>0</v>
      </c>
    </row>
    <row r="117" spans="2:8" s="3" customFormat="1" ht="24.75" thickBot="1">
      <c r="B117" s="123" t="s">
        <v>194</v>
      </c>
      <c r="C117" s="124" t="s">
        <v>67</v>
      </c>
      <c r="D117" s="125"/>
      <c r="E117" s="126">
        <f>E123-E124</f>
        <v>0</v>
      </c>
      <c r="F117" s="126">
        <f>F123-F124</f>
        <v>0</v>
      </c>
      <c r="G117" s="126">
        <f>G123-G124</f>
        <v>0</v>
      </c>
      <c r="H117" s="127">
        <f>H123-H124</f>
        <v>0</v>
      </c>
    </row>
    <row r="118" spans="2:8" s="3" customFormat="1" ht="11.25">
      <c r="B118" s="89"/>
      <c r="C118" s="89"/>
      <c r="D118" s="89"/>
      <c r="E118" s="89"/>
      <c r="F118" s="89"/>
      <c r="G118" s="89"/>
      <c r="H118" s="128" t="s">
        <v>66</v>
      </c>
    </row>
    <row r="119" spans="2:8" s="3" customFormat="1" ht="12" customHeight="1">
      <c r="B119" s="111"/>
      <c r="C119" s="53" t="s">
        <v>4</v>
      </c>
      <c r="D119" s="201" t="s">
        <v>5</v>
      </c>
      <c r="E119" s="54" t="s">
        <v>6</v>
      </c>
      <c r="F119" s="54" t="s">
        <v>127</v>
      </c>
      <c r="G119" s="55" t="s">
        <v>130</v>
      </c>
      <c r="H119" s="90"/>
    </row>
    <row r="120" spans="2:8" s="3" customFormat="1" ht="12" customHeight="1">
      <c r="B120" s="58" t="s">
        <v>7</v>
      </c>
      <c r="C120" s="58" t="s">
        <v>8</v>
      </c>
      <c r="D120" s="202"/>
      <c r="E120" s="59" t="s">
        <v>9</v>
      </c>
      <c r="F120" s="59" t="s">
        <v>128</v>
      </c>
      <c r="G120" s="60" t="s">
        <v>131</v>
      </c>
      <c r="H120" s="91" t="s">
        <v>10</v>
      </c>
    </row>
    <row r="121" spans="2:8" s="3" customFormat="1" ht="12" customHeight="1">
      <c r="B121" s="112"/>
      <c r="C121" s="113" t="s">
        <v>11</v>
      </c>
      <c r="D121" s="203"/>
      <c r="E121" s="63" t="s">
        <v>12</v>
      </c>
      <c r="F121" s="63" t="s">
        <v>129</v>
      </c>
      <c r="G121" s="114" t="s">
        <v>132</v>
      </c>
      <c r="H121" s="91"/>
    </row>
    <row r="122" spans="2:8" s="3" customFormat="1" ht="12" thickBot="1">
      <c r="B122" s="64">
        <v>1</v>
      </c>
      <c r="C122" s="115">
        <v>2</v>
      </c>
      <c r="D122" s="115">
        <v>3</v>
      </c>
      <c r="E122" s="66">
        <v>4</v>
      </c>
      <c r="F122" s="66">
        <v>5</v>
      </c>
      <c r="G122" s="55" t="s">
        <v>13</v>
      </c>
      <c r="H122" s="90" t="s">
        <v>14</v>
      </c>
    </row>
    <row r="123" spans="2:8" s="3" customFormat="1" ht="22.5">
      <c r="B123" s="129" t="s">
        <v>176</v>
      </c>
      <c r="C123" s="130" t="s">
        <v>177</v>
      </c>
      <c r="D123" s="131" t="s">
        <v>195</v>
      </c>
      <c r="E123" s="50"/>
      <c r="F123" s="50">
        <v>143552813.01</v>
      </c>
      <c r="G123" s="50">
        <v>33801276.39</v>
      </c>
      <c r="H123" s="132">
        <f>SUM(E123:G123)</f>
        <v>177354089.4</v>
      </c>
    </row>
    <row r="124" spans="2:8" s="3" customFormat="1" ht="11.25">
      <c r="B124" s="133" t="s">
        <v>158</v>
      </c>
      <c r="C124" s="134" t="s">
        <v>178</v>
      </c>
      <c r="D124" s="135" t="s">
        <v>64</v>
      </c>
      <c r="E124" s="48"/>
      <c r="F124" s="48">
        <v>143552813.01</v>
      </c>
      <c r="G124" s="48">
        <v>33801276.39</v>
      </c>
      <c r="H124" s="81">
        <f>SUM(E124:G124)</f>
        <v>177354089.4</v>
      </c>
    </row>
    <row r="125" spans="2:8" s="3" customFormat="1" ht="12">
      <c r="B125" s="73" t="s">
        <v>264</v>
      </c>
      <c r="C125" s="151" t="s">
        <v>263</v>
      </c>
      <c r="D125" s="152"/>
      <c r="E125" s="153">
        <f>E126-E127</f>
        <v>0</v>
      </c>
      <c r="F125" s="153">
        <f>F126-F127</f>
        <v>0</v>
      </c>
      <c r="G125" s="153">
        <f>G126-G127</f>
        <v>0</v>
      </c>
      <c r="H125" s="154">
        <f>H126-H127</f>
        <v>0</v>
      </c>
    </row>
    <row r="126" spans="2:8" s="3" customFormat="1" ht="22.5">
      <c r="B126" s="122" t="s">
        <v>265</v>
      </c>
      <c r="C126" s="74" t="s">
        <v>261</v>
      </c>
      <c r="D126" s="75" t="s">
        <v>64</v>
      </c>
      <c r="E126" s="39"/>
      <c r="F126" s="33"/>
      <c r="G126" s="33"/>
      <c r="H126" s="99">
        <f>SUM(E126:G126)</f>
        <v>0</v>
      </c>
    </row>
    <row r="127" spans="2:8" s="3" customFormat="1" ht="11.25">
      <c r="B127" s="122" t="s">
        <v>158</v>
      </c>
      <c r="C127" s="74" t="s">
        <v>262</v>
      </c>
      <c r="D127" s="75" t="s">
        <v>64</v>
      </c>
      <c r="E127" s="39"/>
      <c r="F127" s="33"/>
      <c r="G127" s="33"/>
      <c r="H127" s="99">
        <f>SUM(E127:G127)</f>
        <v>0</v>
      </c>
    </row>
    <row r="128" spans="2:8" s="3" customFormat="1" ht="12">
      <c r="B128" s="123" t="s">
        <v>196</v>
      </c>
      <c r="C128" s="134" t="s">
        <v>149</v>
      </c>
      <c r="D128" s="135" t="s">
        <v>64</v>
      </c>
      <c r="E128" s="48"/>
      <c r="F128" s="48"/>
      <c r="G128" s="48"/>
      <c r="H128" s="81">
        <f>SUM(E128:G128)</f>
        <v>0</v>
      </c>
    </row>
    <row r="129" spans="2:8" s="3" customFormat="1" ht="24">
      <c r="B129" s="136" t="s">
        <v>197</v>
      </c>
      <c r="C129" s="134" t="s">
        <v>48</v>
      </c>
      <c r="D129" s="135"/>
      <c r="E129" s="137">
        <f>E130-E154</f>
        <v>993764</v>
      </c>
      <c r="F129" s="137">
        <f>F130-F154</f>
        <v>-7158764.57</v>
      </c>
      <c r="G129" s="137">
        <f>G130-G154</f>
        <v>108662.84</v>
      </c>
      <c r="H129" s="138">
        <f>H130-H154</f>
        <v>-6056337.73</v>
      </c>
    </row>
    <row r="130" spans="2:8" s="3" customFormat="1" ht="22.5">
      <c r="B130" s="139" t="s">
        <v>198</v>
      </c>
      <c r="C130" s="134" t="s">
        <v>52</v>
      </c>
      <c r="D130" s="135"/>
      <c r="E130" s="140">
        <f>E131+E134+E137+E140+E143+E146</f>
        <v>6679271</v>
      </c>
      <c r="F130" s="140">
        <f>F131+F134+F137+F140+F143+F146</f>
        <v>8297930.28</v>
      </c>
      <c r="G130" s="140">
        <f>G131+G134+G137+G140+G143+G146</f>
        <v>-9789.49</v>
      </c>
      <c r="H130" s="141">
        <f>H131+H134+H137+H140+H143+H146</f>
        <v>14967411.79</v>
      </c>
    </row>
    <row r="131" spans="2:8" s="3" customFormat="1" ht="12">
      <c r="B131" s="73" t="s">
        <v>199</v>
      </c>
      <c r="C131" s="134" t="s">
        <v>56</v>
      </c>
      <c r="D131" s="135"/>
      <c r="E131" s="76">
        <f>E132-E133</f>
        <v>6679271</v>
      </c>
      <c r="F131" s="76">
        <f>F132-F133</f>
        <v>-4751075.44</v>
      </c>
      <c r="G131" s="76">
        <f>G132-G133</f>
        <v>97972.88</v>
      </c>
      <c r="H131" s="77">
        <f>H132-H133</f>
        <v>2026168.44</v>
      </c>
    </row>
    <row r="132" spans="2:8" s="3" customFormat="1" ht="22.5">
      <c r="B132" s="133" t="s">
        <v>200</v>
      </c>
      <c r="C132" s="134" t="s">
        <v>150</v>
      </c>
      <c r="D132" s="135" t="s">
        <v>68</v>
      </c>
      <c r="E132" s="48">
        <v>21861707.21</v>
      </c>
      <c r="F132" s="48">
        <v>127895566.2</v>
      </c>
      <c r="G132" s="48">
        <v>36820117.14</v>
      </c>
      <c r="H132" s="81">
        <f>SUM(E132:G132)</f>
        <v>186577390.55</v>
      </c>
    </row>
    <row r="133" spans="2:8" s="3" customFormat="1" ht="11.25">
      <c r="B133" s="133" t="s">
        <v>201</v>
      </c>
      <c r="C133" s="134" t="s">
        <v>151</v>
      </c>
      <c r="D133" s="135" t="s">
        <v>69</v>
      </c>
      <c r="E133" s="49">
        <v>15182436.21</v>
      </c>
      <c r="F133" s="49">
        <v>132646641.64</v>
      </c>
      <c r="G133" s="49">
        <v>36722144.26</v>
      </c>
      <c r="H133" s="81">
        <f>SUM(E133:G133)</f>
        <v>184551222.11</v>
      </c>
    </row>
    <row r="134" spans="2:8" s="3" customFormat="1" ht="12">
      <c r="B134" s="123" t="s">
        <v>202</v>
      </c>
      <c r="C134" s="134" t="s">
        <v>61</v>
      </c>
      <c r="D134" s="135"/>
      <c r="E134" s="76">
        <f>E135-E136</f>
        <v>0</v>
      </c>
      <c r="F134" s="76">
        <f>F135-F136</f>
        <v>0</v>
      </c>
      <c r="G134" s="76">
        <f>G135-G136</f>
        <v>0</v>
      </c>
      <c r="H134" s="77">
        <f>H135-H136</f>
        <v>0</v>
      </c>
    </row>
    <row r="135" spans="2:8" s="3" customFormat="1" ht="33.75">
      <c r="B135" s="133" t="s">
        <v>203</v>
      </c>
      <c r="C135" s="134" t="s">
        <v>72</v>
      </c>
      <c r="D135" s="135" t="s">
        <v>70</v>
      </c>
      <c r="E135" s="48"/>
      <c r="F135" s="48"/>
      <c r="G135" s="48"/>
      <c r="H135" s="81">
        <f>SUM(E135:G135)</f>
        <v>0</v>
      </c>
    </row>
    <row r="136" spans="2:8" s="3" customFormat="1" ht="22.5">
      <c r="B136" s="133" t="s">
        <v>204</v>
      </c>
      <c r="C136" s="134" t="s">
        <v>74</v>
      </c>
      <c r="D136" s="135" t="s">
        <v>71</v>
      </c>
      <c r="E136" s="49"/>
      <c r="F136" s="49"/>
      <c r="G136" s="49"/>
      <c r="H136" s="81">
        <f>SUM(E136:G136)</f>
        <v>0</v>
      </c>
    </row>
    <row r="137" spans="2:8" s="3" customFormat="1" ht="12">
      <c r="B137" s="73" t="s">
        <v>205</v>
      </c>
      <c r="C137" s="134" t="s">
        <v>148</v>
      </c>
      <c r="D137" s="135"/>
      <c r="E137" s="76">
        <f>E138-E139</f>
        <v>0</v>
      </c>
      <c r="F137" s="76">
        <f>F138-F139</f>
        <v>0</v>
      </c>
      <c r="G137" s="76">
        <f>G138-G139</f>
        <v>0</v>
      </c>
      <c r="H137" s="77">
        <f>H138-H139</f>
        <v>0</v>
      </c>
    </row>
    <row r="138" spans="2:8" s="3" customFormat="1" ht="22.5">
      <c r="B138" s="133" t="s">
        <v>206</v>
      </c>
      <c r="C138" s="134" t="s">
        <v>179</v>
      </c>
      <c r="D138" s="135" t="s">
        <v>73</v>
      </c>
      <c r="E138" s="49"/>
      <c r="F138" s="49"/>
      <c r="G138" s="49"/>
      <c r="H138" s="81">
        <f>SUM(E138:G138)</f>
        <v>0</v>
      </c>
    </row>
    <row r="139" spans="2:8" s="3" customFormat="1" ht="11.25">
      <c r="B139" s="133" t="s">
        <v>207</v>
      </c>
      <c r="C139" s="134" t="s">
        <v>180</v>
      </c>
      <c r="D139" s="135" t="s">
        <v>75</v>
      </c>
      <c r="E139" s="49"/>
      <c r="F139" s="49"/>
      <c r="G139" s="49"/>
      <c r="H139" s="81">
        <f>SUM(E139:G139)</f>
        <v>0</v>
      </c>
    </row>
    <row r="140" spans="2:8" s="3" customFormat="1" ht="12">
      <c r="B140" s="73" t="s">
        <v>208</v>
      </c>
      <c r="C140" s="134" t="s">
        <v>76</v>
      </c>
      <c r="D140" s="135"/>
      <c r="E140" s="76">
        <f>E141-E142</f>
        <v>0</v>
      </c>
      <c r="F140" s="76">
        <f>F141-F142</f>
        <v>0</v>
      </c>
      <c r="G140" s="76">
        <f>G141-G142</f>
        <v>0</v>
      </c>
      <c r="H140" s="77">
        <f>H141-H142</f>
        <v>0</v>
      </c>
    </row>
    <row r="141" spans="2:8" s="3" customFormat="1" ht="22.5">
      <c r="B141" s="133" t="s">
        <v>209</v>
      </c>
      <c r="C141" s="134" t="s">
        <v>77</v>
      </c>
      <c r="D141" s="135" t="s">
        <v>78</v>
      </c>
      <c r="E141" s="48"/>
      <c r="F141" s="48"/>
      <c r="G141" s="48"/>
      <c r="H141" s="81">
        <f>SUM(E141:G141)</f>
        <v>0</v>
      </c>
    </row>
    <row r="142" spans="2:8" s="3" customFormat="1" ht="11.25">
      <c r="B142" s="133" t="s">
        <v>210</v>
      </c>
      <c r="C142" s="134" t="s">
        <v>79</v>
      </c>
      <c r="D142" s="135" t="s">
        <v>80</v>
      </c>
      <c r="E142" s="48"/>
      <c r="F142" s="48"/>
      <c r="G142" s="48"/>
      <c r="H142" s="81">
        <f>SUM(E142:G142)</f>
        <v>0</v>
      </c>
    </row>
    <row r="143" spans="2:8" s="3" customFormat="1" ht="12">
      <c r="B143" s="73" t="s">
        <v>211</v>
      </c>
      <c r="C143" s="134" t="s">
        <v>81</v>
      </c>
      <c r="D143" s="135"/>
      <c r="E143" s="76">
        <f>E144-E145</f>
        <v>0</v>
      </c>
      <c r="F143" s="76">
        <f>F144-F145</f>
        <v>0</v>
      </c>
      <c r="G143" s="76">
        <f>G144-G145</f>
        <v>0</v>
      </c>
      <c r="H143" s="77">
        <f>H144-H145</f>
        <v>0</v>
      </c>
    </row>
    <row r="144" spans="2:8" s="3" customFormat="1" ht="22.5">
      <c r="B144" s="133" t="s">
        <v>212</v>
      </c>
      <c r="C144" s="134" t="s">
        <v>82</v>
      </c>
      <c r="D144" s="135" t="s">
        <v>83</v>
      </c>
      <c r="E144" s="48"/>
      <c r="F144" s="48"/>
      <c r="G144" s="48"/>
      <c r="H144" s="81">
        <f>SUM(E144:G144)</f>
        <v>0</v>
      </c>
    </row>
    <row r="145" spans="2:8" s="3" customFormat="1" ht="11.25">
      <c r="B145" s="133" t="s">
        <v>213</v>
      </c>
      <c r="C145" s="134" t="s">
        <v>84</v>
      </c>
      <c r="D145" s="135" t="s">
        <v>85</v>
      </c>
      <c r="E145" s="48"/>
      <c r="F145" s="48"/>
      <c r="G145" s="48"/>
      <c r="H145" s="81">
        <f>SUM(E145:G145)</f>
        <v>0</v>
      </c>
    </row>
    <row r="146" spans="2:8" s="3" customFormat="1" ht="12">
      <c r="B146" s="73" t="s">
        <v>214</v>
      </c>
      <c r="C146" s="134" t="s">
        <v>86</v>
      </c>
      <c r="D146" s="135"/>
      <c r="E146" s="76">
        <f>E147-E148</f>
        <v>0</v>
      </c>
      <c r="F146" s="76">
        <f>F147-F148</f>
        <v>13049005.72</v>
      </c>
      <c r="G146" s="76">
        <f>G147-G148</f>
        <v>-107762.37</v>
      </c>
      <c r="H146" s="77">
        <f>H147-H148</f>
        <v>12941243.35</v>
      </c>
    </row>
    <row r="147" spans="2:8" s="3" customFormat="1" ht="22.5">
      <c r="B147" s="133" t="s">
        <v>215</v>
      </c>
      <c r="C147" s="134" t="s">
        <v>87</v>
      </c>
      <c r="D147" s="135" t="s">
        <v>88</v>
      </c>
      <c r="E147" s="48">
        <v>21861707.21</v>
      </c>
      <c r="F147" s="48">
        <v>153186984.24</v>
      </c>
      <c r="G147" s="48">
        <v>35244553.48</v>
      </c>
      <c r="H147" s="81">
        <f>SUM(E147:G147)</f>
        <v>210293244.93</v>
      </c>
    </row>
    <row r="148" spans="2:8" s="3" customFormat="1" ht="12" thickBot="1">
      <c r="B148" s="133" t="s">
        <v>216</v>
      </c>
      <c r="C148" s="142" t="s">
        <v>89</v>
      </c>
      <c r="D148" s="143" t="s">
        <v>90</v>
      </c>
      <c r="E148" s="51">
        <v>21861707.21</v>
      </c>
      <c r="F148" s="51">
        <v>140137978.52</v>
      </c>
      <c r="G148" s="51">
        <v>35352315.85</v>
      </c>
      <c r="H148" s="88">
        <f>SUM(E148:G148)</f>
        <v>197352001.58</v>
      </c>
    </row>
    <row r="149" spans="2:8" s="3" customFormat="1" ht="11.25">
      <c r="B149" s="89"/>
      <c r="C149" s="89"/>
      <c r="D149" s="89"/>
      <c r="E149" s="89"/>
      <c r="F149" s="89"/>
      <c r="G149" s="89"/>
      <c r="H149" s="89" t="s">
        <v>91</v>
      </c>
    </row>
    <row r="150" spans="2:8" s="3" customFormat="1" ht="9.75" customHeight="1">
      <c r="B150" s="52"/>
      <c r="C150" s="53" t="s">
        <v>4</v>
      </c>
      <c r="D150" s="201" t="s">
        <v>5</v>
      </c>
      <c r="E150" s="54" t="s">
        <v>6</v>
      </c>
      <c r="F150" s="54" t="s">
        <v>127</v>
      </c>
      <c r="G150" s="55" t="s">
        <v>130</v>
      </c>
      <c r="H150" s="90"/>
    </row>
    <row r="151" spans="2:8" s="3" customFormat="1" ht="12" customHeight="1">
      <c r="B151" s="57" t="s">
        <v>7</v>
      </c>
      <c r="C151" s="58" t="s">
        <v>8</v>
      </c>
      <c r="D151" s="202"/>
      <c r="E151" s="59" t="s">
        <v>9</v>
      </c>
      <c r="F151" s="59" t="s">
        <v>128</v>
      </c>
      <c r="G151" s="60" t="s">
        <v>131</v>
      </c>
      <c r="H151" s="91" t="s">
        <v>10</v>
      </c>
    </row>
    <row r="152" spans="2:8" s="3" customFormat="1" ht="11.25">
      <c r="B152" s="62"/>
      <c r="C152" s="58" t="s">
        <v>11</v>
      </c>
      <c r="D152" s="203"/>
      <c r="E152" s="63" t="s">
        <v>12</v>
      </c>
      <c r="F152" s="59" t="s">
        <v>129</v>
      </c>
      <c r="G152" s="60" t="s">
        <v>132</v>
      </c>
      <c r="H152" s="91"/>
    </row>
    <row r="153" spans="2:8" s="3" customFormat="1" ht="12" thickBot="1">
      <c r="B153" s="64">
        <v>1</v>
      </c>
      <c r="C153" s="65">
        <v>2</v>
      </c>
      <c r="D153" s="65">
        <v>3</v>
      </c>
      <c r="E153" s="66">
        <v>4</v>
      </c>
      <c r="F153" s="66">
        <v>5</v>
      </c>
      <c r="G153" s="55" t="s">
        <v>13</v>
      </c>
      <c r="H153" s="90" t="s">
        <v>14</v>
      </c>
    </row>
    <row r="154" spans="2:8" s="3" customFormat="1" ht="11.25">
      <c r="B154" s="144" t="s">
        <v>217</v>
      </c>
      <c r="C154" s="69" t="s">
        <v>68</v>
      </c>
      <c r="D154" s="70"/>
      <c r="E154" s="145">
        <f>E155+E158+E161+E164+E165</f>
        <v>5685507</v>
      </c>
      <c r="F154" s="145">
        <f>F155+F158+F161+F164+F165</f>
        <v>15456694.85</v>
      </c>
      <c r="G154" s="145">
        <f>G155+G158+G161+G164+G165</f>
        <v>-118452.33</v>
      </c>
      <c r="H154" s="146">
        <f>H155+H158+H161+H164+H165</f>
        <v>21023749.52</v>
      </c>
    </row>
    <row r="155" spans="2:8" s="3" customFormat="1" ht="24">
      <c r="B155" s="73" t="s">
        <v>218</v>
      </c>
      <c r="C155" s="74" t="s">
        <v>70</v>
      </c>
      <c r="D155" s="75"/>
      <c r="E155" s="102">
        <f>E156-E157</f>
        <v>0</v>
      </c>
      <c r="F155" s="102">
        <f>F156-F157</f>
        <v>0</v>
      </c>
      <c r="G155" s="102">
        <f>G156-G157</f>
        <v>0</v>
      </c>
      <c r="H155" s="103">
        <f>H156-H157</f>
        <v>0</v>
      </c>
    </row>
    <row r="156" spans="2:8" s="3" customFormat="1" ht="33.75">
      <c r="B156" s="122" t="s">
        <v>219</v>
      </c>
      <c r="C156" s="74" t="s">
        <v>92</v>
      </c>
      <c r="D156" s="75" t="s">
        <v>93</v>
      </c>
      <c r="E156" s="33"/>
      <c r="F156" s="33"/>
      <c r="G156" s="33"/>
      <c r="H156" s="99">
        <f>SUM(E156:G156)</f>
        <v>0</v>
      </c>
    </row>
    <row r="157" spans="2:8" s="3" customFormat="1" ht="22.5">
      <c r="B157" s="122" t="s">
        <v>220</v>
      </c>
      <c r="C157" s="74" t="s">
        <v>94</v>
      </c>
      <c r="D157" s="75" t="s">
        <v>95</v>
      </c>
      <c r="E157" s="33"/>
      <c r="F157" s="33"/>
      <c r="G157" s="33"/>
      <c r="H157" s="99">
        <f>SUM(E157:G157)</f>
        <v>0</v>
      </c>
    </row>
    <row r="158" spans="2:8" s="3" customFormat="1" ht="24">
      <c r="B158" s="73" t="s">
        <v>221</v>
      </c>
      <c r="C158" s="74" t="s">
        <v>73</v>
      </c>
      <c r="D158" s="75"/>
      <c r="E158" s="102">
        <f>E159-E160</f>
        <v>0</v>
      </c>
      <c r="F158" s="102">
        <f>F159-F160</f>
        <v>0</v>
      </c>
      <c r="G158" s="102">
        <f>G159-G160</f>
        <v>0</v>
      </c>
      <c r="H158" s="103">
        <f>H159-H160</f>
        <v>0</v>
      </c>
    </row>
    <row r="159" spans="2:11" s="3" customFormat="1" ht="22.5" customHeight="1">
      <c r="B159" s="122" t="s">
        <v>222</v>
      </c>
      <c r="C159" s="74" t="s">
        <v>96</v>
      </c>
      <c r="D159" s="75" t="s">
        <v>97</v>
      </c>
      <c r="E159" s="33"/>
      <c r="F159" s="33"/>
      <c r="G159" s="33"/>
      <c r="H159" s="99">
        <f>SUM(E159:G159)</f>
        <v>0</v>
      </c>
      <c r="I159" s="11"/>
      <c r="J159" s="11"/>
      <c r="K159" s="11"/>
    </row>
    <row r="160" spans="2:11" s="3" customFormat="1" ht="11.25" customHeight="1">
      <c r="B160" s="122" t="s">
        <v>223</v>
      </c>
      <c r="C160" s="74" t="s">
        <v>98</v>
      </c>
      <c r="D160" s="75" t="s">
        <v>99</v>
      </c>
      <c r="E160" s="33"/>
      <c r="F160" s="33"/>
      <c r="G160" s="33"/>
      <c r="H160" s="99">
        <f>SUM(E160:G160)</f>
        <v>0</v>
      </c>
      <c r="I160" s="11"/>
      <c r="J160" s="11"/>
      <c r="K160" s="11"/>
    </row>
    <row r="161" spans="2:11" s="3" customFormat="1" ht="12">
      <c r="B161" s="73" t="s">
        <v>224</v>
      </c>
      <c r="C161" s="74" t="s">
        <v>78</v>
      </c>
      <c r="D161" s="75"/>
      <c r="E161" s="102">
        <f>E162-E163</f>
        <v>5685507</v>
      </c>
      <c r="F161" s="102">
        <f>F162-F163</f>
        <v>1246486.77</v>
      </c>
      <c r="G161" s="102">
        <f>G162-G163</f>
        <v>-687992.36</v>
      </c>
      <c r="H161" s="103">
        <f>H162-H163</f>
        <v>6244001.41</v>
      </c>
      <c r="I161" s="45"/>
      <c r="J161" s="11"/>
      <c r="K161" s="11"/>
    </row>
    <row r="162" spans="2:8" s="15" customFormat="1" ht="22.5">
      <c r="B162" s="122" t="s">
        <v>225</v>
      </c>
      <c r="C162" s="74" t="s">
        <v>100</v>
      </c>
      <c r="D162" s="75" t="s">
        <v>101</v>
      </c>
      <c r="E162" s="33">
        <v>21861707.21</v>
      </c>
      <c r="F162" s="33">
        <v>178516081.93</v>
      </c>
      <c r="G162" s="33">
        <v>38314548.69</v>
      </c>
      <c r="H162" s="99">
        <f>SUM(E162:G162)</f>
        <v>238692337.83</v>
      </c>
    </row>
    <row r="163" spans="2:8" s="15" customFormat="1" ht="11.25">
      <c r="B163" s="122" t="s">
        <v>226</v>
      </c>
      <c r="C163" s="74" t="s">
        <v>102</v>
      </c>
      <c r="D163" s="75" t="s">
        <v>103</v>
      </c>
      <c r="E163" s="33">
        <v>16176200.21</v>
      </c>
      <c r="F163" s="33">
        <v>177269595.16</v>
      </c>
      <c r="G163" s="33">
        <v>39002541.05</v>
      </c>
      <c r="H163" s="99">
        <f>SUM(E163:G163)</f>
        <v>232448336.42</v>
      </c>
    </row>
    <row r="164" spans="2:8" s="15" customFormat="1" ht="12">
      <c r="B164" s="123" t="s">
        <v>152</v>
      </c>
      <c r="C164" s="74" t="s">
        <v>83</v>
      </c>
      <c r="D164" s="75" t="s">
        <v>64</v>
      </c>
      <c r="E164" s="33"/>
      <c r="F164" s="33">
        <v>13188402.51</v>
      </c>
      <c r="G164" s="33"/>
      <c r="H164" s="99">
        <f>SUM(E164:G164)</f>
        <v>13188402.51</v>
      </c>
    </row>
    <row r="165" spans="2:11" s="15" customFormat="1" ht="12.75" thickBot="1">
      <c r="B165" s="123" t="s">
        <v>153</v>
      </c>
      <c r="C165" s="124" t="s">
        <v>88</v>
      </c>
      <c r="D165" s="147" t="s">
        <v>64</v>
      </c>
      <c r="E165" s="34"/>
      <c r="F165" s="34">
        <v>1021805.57</v>
      </c>
      <c r="G165" s="34">
        <v>569540.03</v>
      </c>
      <c r="H165" s="110">
        <f>SUM(E165:G165)</f>
        <v>1591345.6</v>
      </c>
      <c r="I165" s="19"/>
      <c r="J165" s="19"/>
      <c r="K165" s="19"/>
    </row>
    <row r="166" spans="2:11" s="15" customFormat="1" ht="11.25">
      <c r="B166" s="28"/>
      <c r="C166" s="30"/>
      <c r="D166" s="42"/>
      <c r="E166" s="43"/>
      <c r="F166" s="43"/>
      <c r="G166" s="43"/>
      <c r="H166" s="44"/>
      <c r="I166" s="19"/>
      <c r="K166" s="19"/>
    </row>
    <row r="167" spans="2:11" s="15" customFormat="1" ht="11.25">
      <c r="B167" s="14" t="s">
        <v>244</v>
      </c>
      <c r="C167" s="208" t="s">
        <v>274</v>
      </c>
      <c r="D167" s="208"/>
      <c r="E167" s="208"/>
      <c r="F167" s="29" t="s">
        <v>117</v>
      </c>
      <c r="G167" s="27"/>
      <c r="H167" s="32" t="s">
        <v>277</v>
      </c>
      <c r="J167" s="19"/>
      <c r="K167" s="19"/>
    </row>
    <row r="168" spans="2:11" s="15" customFormat="1" ht="10.5" customHeight="1">
      <c r="B168" s="16" t="s">
        <v>120</v>
      </c>
      <c r="C168" s="209" t="s">
        <v>119</v>
      </c>
      <c r="D168" s="209"/>
      <c r="E168" s="209"/>
      <c r="G168" s="16" t="s">
        <v>118</v>
      </c>
      <c r="H168" s="31" t="s">
        <v>119</v>
      </c>
      <c r="J168" s="19"/>
      <c r="K168" s="19"/>
    </row>
    <row r="169" spans="2:7" s="15" customFormat="1" ht="30" customHeight="1">
      <c r="B169" s="17"/>
      <c r="C169" s="17"/>
      <c r="D169" s="17"/>
      <c r="G169" s="17"/>
    </row>
    <row r="170" spans="2:8" s="15" customFormat="1" ht="10.5" customHeight="1">
      <c r="B170" s="18" t="s">
        <v>115</v>
      </c>
      <c r="C170" s="210"/>
      <c r="D170" s="210"/>
      <c r="E170" s="210"/>
      <c r="F170" s="210"/>
      <c r="G170" s="210"/>
      <c r="H170" s="210"/>
    </row>
    <row r="171" spans="2:8" s="15" customFormat="1" ht="9.75" customHeight="1">
      <c r="B171" s="19"/>
      <c r="C171" s="209" t="s">
        <v>116</v>
      </c>
      <c r="D171" s="209"/>
      <c r="E171" s="209"/>
      <c r="F171" s="209"/>
      <c r="G171" s="209"/>
      <c r="H171" s="209"/>
    </row>
    <row r="172" spans="2:10" s="15" customFormat="1" ht="18.75" customHeight="1">
      <c r="B172" s="20" t="s">
        <v>121</v>
      </c>
      <c r="C172" s="208"/>
      <c r="D172" s="208"/>
      <c r="E172" s="208"/>
      <c r="F172" s="21"/>
      <c r="G172" s="208"/>
      <c r="H172" s="208"/>
      <c r="I172" s="24"/>
      <c r="J172" s="24"/>
    </row>
    <row r="173" spans="2:8" s="26" customFormat="1" ht="15">
      <c r="B173" s="20" t="s">
        <v>122</v>
      </c>
      <c r="C173" s="209" t="s">
        <v>123</v>
      </c>
      <c r="D173" s="209"/>
      <c r="E173" s="209"/>
      <c r="F173" s="22" t="s">
        <v>118</v>
      </c>
      <c r="G173" s="209" t="s">
        <v>119</v>
      </c>
      <c r="H173" s="209"/>
    </row>
    <row r="174" spans="2:8" ht="15">
      <c r="B174" s="14" t="s">
        <v>245</v>
      </c>
      <c r="C174" s="208"/>
      <c r="D174" s="208"/>
      <c r="E174" s="208"/>
      <c r="F174" s="208"/>
      <c r="G174" s="208"/>
      <c r="H174" s="32"/>
    </row>
    <row r="175" spans="2:8" ht="15">
      <c r="B175" s="16" t="s">
        <v>120</v>
      </c>
      <c r="C175" s="209" t="s">
        <v>123</v>
      </c>
      <c r="D175" s="209"/>
      <c r="E175" s="209"/>
      <c r="F175" s="209" t="s">
        <v>119</v>
      </c>
      <c r="G175" s="209"/>
      <c r="H175" s="16" t="s">
        <v>124</v>
      </c>
    </row>
    <row r="176" spans="2:8" ht="15">
      <c r="B176" s="17"/>
      <c r="C176" s="17"/>
      <c r="D176" s="17"/>
      <c r="E176" s="15"/>
      <c r="F176" s="15"/>
      <c r="G176" s="17"/>
      <c r="H176" s="17"/>
    </row>
    <row r="177" spans="2:8" ht="14.25" customHeight="1">
      <c r="B177" s="38" t="s">
        <v>104</v>
      </c>
      <c r="C177" s="17"/>
      <c r="D177" s="17"/>
      <c r="E177" s="14"/>
      <c r="F177" s="23"/>
      <c r="G177" s="23"/>
      <c r="H177" s="23"/>
    </row>
    <row r="178" spans="2:8" ht="14.25" customHeight="1">
      <c r="B178" s="38"/>
      <c r="C178" s="17"/>
      <c r="D178" s="17"/>
      <c r="E178" s="14"/>
      <c r="F178" s="23"/>
      <c r="G178" s="23"/>
      <c r="H178" s="23"/>
    </row>
    <row r="179" spans="2:8" ht="13.5" customHeight="1" hidden="1" thickBot="1">
      <c r="B179" s="25"/>
      <c r="C179" s="25"/>
      <c r="D179" s="25"/>
      <c r="E179" s="25"/>
      <c r="F179" s="25"/>
      <c r="G179" s="26"/>
      <c r="H179" s="26"/>
    </row>
    <row r="180" spans="3:8" ht="48.75" customHeight="1" hidden="1" thickBot="1" thickTop="1">
      <c r="C180" s="190"/>
      <c r="D180" s="191"/>
      <c r="E180" s="191"/>
      <c r="F180" s="192" t="s">
        <v>160</v>
      </c>
      <c r="G180" s="192"/>
      <c r="H180" s="193"/>
    </row>
    <row r="181" ht="13.5" customHeight="1" hidden="1" thickBot="1" thickTop="1"/>
    <row r="182" spans="3:8" ht="15.75" hidden="1" thickTop="1">
      <c r="C182" s="194" t="s">
        <v>161</v>
      </c>
      <c r="D182" s="195"/>
      <c r="E182" s="195"/>
      <c r="F182" s="196"/>
      <c r="G182" s="196"/>
      <c r="H182" s="197"/>
    </row>
    <row r="183" spans="3:8" ht="15" hidden="1">
      <c r="C183" s="186" t="s">
        <v>162</v>
      </c>
      <c r="D183" s="187"/>
      <c r="E183" s="187"/>
      <c r="F183" s="178"/>
      <c r="G183" s="178"/>
      <c r="H183" s="179"/>
    </row>
    <row r="184" spans="3:8" ht="15" hidden="1">
      <c r="C184" s="186" t="s">
        <v>159</v>
      </c>
      <c r="D184" s="187"/>
      <c r="E184" s="187"/>
      <c r="F184" s="182"/>
      <c r="G184" s="182"/>
      <c r="H184" s="183"/>
    </row>
    <row r="185" spans="3:8" ht="15" hidden="1">
      <c r="C185" s="186" t="s">
        <v>163</v>
      </c>
      <c r="D185" s="187"/>
      <c r="E185" s="187"/>
      <c r="F185" s="182"/>
      <c r="G185" s="182"/>
      <c r="H185" s="183"/>
    </row>
    <row r="186" spans="3:8" ht="15" hidden="1">
      <c r="C186" s="186" t="s">
        <v>164</v>
      </c>
      <c r="D186" s="187"/>
      <c r="E186" s="187"/>
      <c r="F186" s="182"/>
      <c r="G186" s="182"/>
      <c r="H186" s="183"/>
    </row>
    <row r="187" spans="3:8" ht="15" hidden="1">
      <c r="C187" s="186" t="s">
        <v>165</v>
      </c>
      <c r="D187" s="187"/>
      <c r="E187" s="187"/>
      <c r="F187" s="178"/>
      <c r="G187" s="178"/>
      <c r="H187" s="179"/>
    </row>
    <row r="188" spans="3:8" ht="15" hidden="1">
      <c r="C188" s="186" t="s">
        <v>166</v>
      </c>
      <c r="D188" s="187"/>
      <c r="E188" s="187"/>
      <c r="F188" s="178"/>
      <c r="G188" s="178"/>
      <c r="H188" s="179"/>
    </row>
    <row r="189" spans="3:8" ht="15" hidden="1">
      <c r="C189" s="186" t="s">
        <v>167</v>
      </c>
      <c r="D189" s="187"/>
      <c r="E189" s="187"/>
      <c r="F189" s="182"/>
      <c r="G189" s="182"/>
      <c r="H189" s="183"/>
    </row>
    <row r="190" spans="3:8" ht="15.75" hidden="1" thickBot="1">
      <c r="C190" s="188" t="s">
        <v>168</v>
      </c>
      <c r="D190" s="189"/>
      <c r="E190" s="189"/>
      <c r="F190" s="180"/>
      <c r="G190" s="180"/>
      <c r="H190" s="181"/>
    </row>
    <row r="191" spans="3:8" ht="4.5" customHeight="1" hidden="1" thickTop="1">
      <c r="C191" s="184"/>
      <c r="D191" s="184"/>
      <c r="E191" s="184"/>
      <c r="F191" s="185"/>
      <c r="G191" s="185"/>
      <c r="H191" s="185"/>
    </row>
    <row r="192" ht="15" hidden="1"/>
    <row r="196" spans="2:6" ht="15">
      <c r="B196" s="157" t="s">
        <v>268</v>
      </c>
      <c r="C196" s="172" t="s">
        <v>117</v>
      </c>
      <c r="D196" s="173"/>
      <c r="E196" s="173"/>
      <c r="F196" s="174"/>
    </row>
    <row r="197" spans="2:6" ht="15">
      <c r="B197" s="157" t="s">
        <v>269</v>
      </c>
      <c r="C197" s="172" t="s">
        <v>286</v>
      </c>
      <c r="D197" s="173"/>
      <c r="E197" s="173"/>
      <c r="F197" s="174"/>
    </row>
    <row r="198" spans="2:6" ht="15" hidden="1">
      <c r="B198" s="157" t="s">
        <v>270</v>
      </c>
      <c r="C198" s="175"/>
      <c r="D198" s="176"/>
      <c r="E198" s="176"/>
      <c r="F198" s="177"/>
    </row>
    <row r="199" spans="2:6" ht="15">
      <c r="B199" s="157" t="s">
        <v>271</v>
      </c>
      <c r="C199" s="172" t="s">
        <v>287</v>
      </c>
      <c r="D199" s="173"/>
      <c r="E199" s="173"/>
      <c r="F199" s="174"/>
    </row>
    <row r="200" spans="2:6" ht="15">
      <c r="B200" s="157" t="s">
        <v>159</v>
      </c>
      <c r="C200" s="172" t="s">
        <v>288</v>
      </c>
      <c r="D200" s="173"/>
      <c r="E200" s="173"/>
      <c r="F200" s="174"/>
    </row>
    <row r="201" spans="2:6" ht="15">
      <c r="B201" s="157" t="s">
        <v>272</v>
      </c>
      <c r="C201" s="172" t="s">
        <v>289</v>
      </c>
      <c r="D201" s="173"/>
      <c r="E201" s="173"/>
      <c r="F201" s="174"/>
    </row>
    <row r="202" spans="2:6" ht="15">
      <c r="B202" s="158"/>
      <c r="C202" s="158"/>
      <c r="D202" s="158"/>
      <c r="E202" s="158"/>
      <c r="F202" s="158"/>
    </row>
    <row r="203" spans="2:6" ht="15">
      <c r="B203" s="158"/>
      <c r="C203" s="158"/>
      <c r="D203" s="158"/>
      <c r="E203" s="158"/>
      <c r="F203" s="158"/>
    </row>
    <row r="204" spans="2:6" ht="15">
      <c r="B204" s="159" t="s">
        <v>268</v>
      </c>
      <c r="C204" s="172" t="s">
        <v>290</v>
      </c>
      <c r="D204" s="173"/>
      <c r="E204" s="173"/>
      <c r="F204" s="174"/>
    </row>
    <row r="205" spans="2:6" ht="15">
      <c r="B205" s="159" t="s">
        <v>269</v>
      </c>
      <c r="C205" s="172" t="s">
        <v>291</v>
      </c>
      <c r="D205" s="173"/>
      <c r="E205" s="173"/>
      <c r="F205" s="174"/>
    </row>
    <row r="206" spans="2:6" ht="15" hidden="1">
      <c r="B206" s="157" t="s">
        <v>270</v>
      </c>
      <c r="C206" s="175"/>
      <c r="D206" s="176"/>
      <c r="E206" s="176"/>
      <c r="F206" s="177"/>
    </row>
    <row r="207" spans="2:6" ht="15">
      <c r="B207" s="159" t="s">
        <v>271</v>
      </c>
      <c r="C207" s="172" t="s">
        <v>287</v>
      </c>
      <c r="D207" s="173"/>
      <c r="E207" s="173"/>
      <c r="F207" s="174"/>
    </row>
    <row r="208" spans="2:6" ht="15">
      <c r="B208" s="159" t="s">
        <v>159</v>
      </c>
      <c r="C208" s="172" t="s">
        <v>292</v>
      </c>
      <c r="D208" s="173"/>
      <c r="E208" s="173"/>
      <c r="F208" s="174"/>
    </row>
    <row r="209" spans="2:6" ht="15">
      <c r="B209" s="159" t="s">
        <v>272</v>
      </c>
      <c r="C209" s="172" t="s">
        <v>293</v>
      </c>
      <c r="D209" s="173"/>
      <c r="E209" s="173"/>
      <c r="F209" s="174"/>
    </row>
  </sheetData>
  <sheetProtection/>
  <mergeCells count="57">
    <mergeCell ref="C175:E175"/>
    <mergeCell ref="C170:H170"/>
    <mergeCell ref="C173:E173"/>
    <mergeCell ref="G172:H172"/>
    <mergeCell ref="G173:H173"/>
    <mergeCell ref="C174:E174"/>
    <mergeCell ref="F174:G174"/>
    <mergeCell ref="C171:H171"/>
    <mergeCell ref="F175:G175"/>
    <mergeCell ref="C172:E172"/>
    <mergeCell ref="D119:D121"/>
    <mergeCell ref="C7:F7"/>
    <mergeCell ref="C167:E167"/>
    <mergeCell ref="C168:E168"/>
    <mergeCell ref="D84:D86"/>
    <mergeCell ref="D150:D152"/>
    <mergeCell ref="B2:G2"/>
    <mergeCell ref="D13:D15"/>
    <mergeCell ref="D38:D40"/>
    <mergeCell ref="D4:E4"/>
    <mergeCell ref="C8:F9"/>
    <mergeCell ref="C5:F5"/>
    <mergeCell ref="C6:F6"/>
    <mergeCell ref="C180:E180"/>
    <mergeCell ref="F180:H180"/>
    <mergeCell ref="C182:E182"/>
    <mergeCell ref="C184:E184"/>
    <mergeCell ref="C185:E185"/>
    <mergeCell ref="C183:E183"/>
    <mergeCell ref="F182:H182"/>
    <mergeCell ref="F183:H183"/>
    <mergeCell ref="C188:E188"/>
    <mergeCell ref="C190:E190"/>
    <mergeCell ref="C189:E189"/>
    <mergeCell ref="F189:H189"/>
    <mergeCell ref="F187:H187"/>
    <mergeCell ref="F185:H185"/>
    <mergeCell ref="F186:H186"/>
    <mergeCell ref="F188:H188"/>
    <mergeCell ref="F190:H190"/>
    <mergeCell ref="C199:F199"/>
    <mergeCell ref="C200:F200"/>
    <mergeCell ref="C198:F198"/>
    <mergeCell ref="F184:H184"/>
    <mergeCell ref="C191:E191"/>
    <mergeCell ref="F191:H191"/>
    <mergeCell ref="C186:E186"/>
    <mergeCell ref="C187:E187"/>
    <mergeCell ref="C208:F208"/>
    <mergeCell ref="C196:F196"/>
    <mergeCell ref="C197:F197"/>
    <mergeCell ref="C209:F209"/>
    <mergeCell ref="C201:F201"/>
    <mergeCell ref="C204:F204"/>
    <mergeCell ref="C205:F205"/>
    <mergeCell ref="C207:F207"/>
    <mergeCell ref="C206:F206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6" max="255" man="1"/>
    <brk id="82" max="255" man="1"/>
    <brk id="117" max="255" man="1"/>
    <brk id="148" max="255" man="1"/>
    <brk id="178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2024-02-21T04:40:55Z</cp:lastPrinted>
  <dcterms:created xsi:type="dcterms:W3CDTF">2011-06-24T08:15:11Z</dcterms:created>
  <dcterms:modified xsi:type="dcterms:W3CDTF">2024-02-21T04:40:58Z</dcterms:modified>
  <cp:category/>
  <cp:version/>
  <cp:contentType/>
  <cp:contentStatus/>
</cp:coreProperties>
</file>